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688" windowHeight="100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'Sheet1'!$B$2:$AI$35</definedName>
  </definedNames>
  <calcPr fullCalcOnLoad="1"/>
</workbook>
</file>

<file path=xl/sharedStrings.xml><?xml version="1.0" encoding="utf-8"?>
<sst xmlns="http://schemas.openxmlformats.org/spreadsheetml/2006/main" count="138" uniqueCount="133">
  <si>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無効票</t>
  </si>
  <si>
    <t>氏　　　　名</t>
  </si>
  <si>
    <t>性別</t>
  </si>
  <si>
    <t>年齢</t>
  </si>
  <si>
    <t>公認</t>
  </si>
  <si>
    <t>新旧</t>
  </si>
  <si>
    <t>回数</t>
  </si>
  <si>
    <t>経　歴　等</t>
  </si>
  <si>
    <t>比例　　　　</t>
  </si>
  <si>
    <t>社民</t>
  </si>
  <si>
    <t>共産</t>
  </si>
  <si>
    <t>自民</t>
  </si>
  <si>
    <t>13参</t>
  </si>
  <si>
    <t>14衆</t>
  </si>
  <si>
    <t>16参</t>
  </si>
  <si>
    <t>公明</t>
  </si>
  <si>
    <t>自公計　</t>
  </si>
  <si>
    <t>17衆</t>
  </si>
  <si>
    <t>法定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</si>
  <si>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投票数</t>
  </si>
  <si>
    <t>19参</t>
  </si>
  <si>
    <t>21衆</t>
  </si>
  <si>
    <t>3野党計　</t>
  </si>
  <si>
    <t>維新</t>
  </si>
  <si>
    <t>生/由/希/国</t>
  </si>
  <si>
    <t>みんななど</t>
  </si>
  <si>
    <t>22参</t>
  </si>
  <si>
    <t>民主・進/立</t>
  </si>
  <si>
    <t>国 9,605</t>
  </si>
  <si>
    <t>　れ 15,457　</t>
  </si>
  <si>
    <t>次 7,908　</t>
  </si>
  <si>
    <t>立 45,887　</t>
  </si>
  <si>
    <t xml:space="preserve">　　希 40,670　　 </t>
  </si>
  <si>
    <t>ＪＰ労柴321　情報石橋482</t>
  </si>
  <si>
    <t>自治労鬼木124　日教組古賀55</t>
  </si>
  <si>
    <t>基幹村田161　私鉄辻元2,023</t>
  </si>
  <si>
    <t>立憲白539　自民藤末454</t>
  </si>
  <si>
    <t>電力竹詰761　ＵＡＺ川合642</t>
  </si>
  <si>
    <t>自動車浜口136　電機矢田578</t>
  </si>
  <si>
    <t>隊友会宇都306  猟友会尾立141</t>
  </si>
  <si>
    <t>商工会越智67　遊戯木村489</t>
  </si>
  <si>
    <t>郵便長谷川647　建設足立546</t>
  </si>
  <si>
    <t>遺族会水落123　神道山谷810</t>
  </si>
  <si>
    <t>医師会自見762　歯科医師山田869</t>
  </si>
  <si>
    <t>看護友納279　介護園田48</t>
  </si>
  <si>
    <t>薬剤師神谷303　保育吉岡91</t>
  </si>
  <si>
    <t>農協藤木123　土地改良進藤151</t>
  </si>
  <si>
    <t xml:space="preserve">■22参比■自：業界団体 6,021  </t>
  </si>
  <si>
    <t xml:space="preserve">■22参比■国民:労組 2,117  </t>
  </si>
  <si>
    <t>■22参比■立憲:労組等　3,166</t>
  </si>
  <si>
    <t xml:space="preserve">■22参比■佼成会系 993 </t>
  </si>
  <si>
    <t>4猪野隆　無 15,667(7.05%)</t>
  </si>
  <si>
    <t>他2人　14,057(5.6%)</t>
  </si>
  <si>
    <t>3吉田年男　共 34,943(15.73%)</t>
  </si>
  <si>
    <t>区議会構成</t>
  </si>
  <si>
    <t>自民・参政・無所属ク15</t>
  </si>
  <si>
    <t>新時代の会10　公明9　共産5　</t>
  </si>
  <si>
    <t>維新3　無所属2</t>
  </si>
  <si>
    <t>①朝日健太郎　自  34,200(13.9%)</t>
  </si>
  <si>
    <t>②竹谷とし子　公  28,785(11.7%)</t>
  </si>
  <si>
    <t>③山添拓　共  23,234(9.4%)</t>
  </si>
  <si>
    <t>④齋藤蓮舫　立  28,216(11.5%)</t>
  </si>
  <si>
    <t>⑤生稲晃子　自 25,223(10.2%)</t>
  </si>
  <si>
    <t>⑥山本太郎　れ  18,428(7.5%)</t>
  </si>
  <si>
    <t>7海老沢ゆき　維  22,306(9.1%)</t>
  </si>
  <si>
    <t>8松尾明弘　立  10,425(4.2%)</t>
  </si>
  <si>
    <t>9乙武洋匡　無  15,054(6.1%)</t>
  </si>
  <si>
    <t>10荒木千陽　ファ（国）  10,367(4.2%)</t>
  </si>
  <si>
    <t>①秋元司　自（公）  101,155(45.6%)</t>
  </si>
  <si>
    <t>②柿沢未途　希70,325(31.7%)惜69.52％</t>
  </si>
  <si>
    <t>①柿沢未途　無  76,261(30.6%)</t>
  </si>
  <si>
    <t>4今村ひろふみ　無 26,628(10.7%)</t>
  </si>
  <si>
    <t>5猪野隆　無 17,514(7.0%)</t>
  </si>
  <si>
    <t>①木村弥生　無新　</t>
  </si>
  <si>
    <t>75,906(38.5%)</t>
  </si>
  <si>
    <t>2山崎一輝　無（自）新</t>
  </si>
  <si>
    <t>62,148(31.5%)</t>
  </si>
  <si>
    <t>小池百合子 知事選得票数</t>
  </si>
  <si>
    <t>16年　113,926</t>
  </si>
  <si>
    <t>20年　140,185</t>
  </si>
  <si>
    <t>推薦OR支援</t>
  </si>
  <si>
    <t>理学療法士小川220  臨床心理士高原46</t>
  </si>
  <si>
    <t>統一協会井上458</t>
  </si>
  <si>
    <t>2井戸まさえ　立 58,978(23.7%)77.34%</t>
  </si>
  <si>
    <t>3金澤ゆい　維 44,882(18.0%)58.85%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</si>
  <si>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投票率</t>
  </si>
  <si>
    <t>衆　17/10/22</t>
  </si>
  <si>
    <t>衆　21/10/31</t>
  </si>
  <si>
    <t>参　22/7/10</t>
  </si>
  <si>
    <t>区長　23/4/23</t>
  </si>
  <si>
    <t>3猪野隆  無新34,126(17.3%)</t>
  </si>
  <si>
    <t>4芦沢礼子　無（共社）新　25,167(12.8%)</t>
  </si>
  <si>
    <t>区長　23/12/10</t>
  </si>
  <si>
    <t>①大久保朋果　無（自公国都ファ）新</t>
  </si>
  <si>
    <t>57,029(35.0%)</t>
  </si>
  <si>
    <t>2酒井菜摘　無（立共社ほか）新</t>
  </si>
  <si>
    <t>34,292(21.0%)</t>
  </si>
  <si>
    <t>3さんのへあや　無新 30,132(18.5%)</t>
  </si>
  <si>
    <t>4猪野隆　無新 28,819(17.7%)</t>
  </si>
  <si>
    <t>5小暮裕之　無（維）新　12,649(7.8%)</t>
  </si>
  <si>
    <t>備考</t>
  </si>
  <si>
    <t>※参考　22参比例</t>
  </si>
  <si>
    <t>参政7,451  Ｎ国7,839  日本第一947</t>
  </si>
  <si>
    <t>江東区　6/28（金：先負）告示⇒7/7（日：先勝）投開票</t>
  </si>
  <si>
    <t>山﨑一輝</t>
  </si>
  <si>
    <t>自民</t>
  </si>
  <si>
    <t>元</t>
  </si>
  <si>
    <t>都議補</t>
  </si>
  <si>
    <t>55.59%　(Ｍ55.66 Ｆ55.52)</t>
  </si>
  <si>
    <t>58.20%　(Ｍ57.60 F58.76)</t>
  </si>
  <si>
    <t>58.73%　(Ｍ58.50 F58.96)</t>
  </si>
  <si>
    <t>48.86%　(Ｍ47.52 F50.13)</t>
  </si>
  <si>
    <t>39.20%　(Ｍ38.60 F39.77)</t>
  </si>
  <si>
    <t>M</t>
  </si>
  <si>
    <t>F</t>
  </si>
  <si>
    <t>新</t>
  </si>
  <si>
    <t>共産</t>
  </si>
  <si>
    <t>無</t>
  </si>
  <si>
    <t>区議7期</t>
  </si>
  <si>
    <t>6月1日版 第8稿　案分票切捨調整</t>
  </si>
  <si>
    <t>元区議2期</t>
  </si>
  <si>
    <t>元都議4期　自身の辞職により補選発生</t>
  </si>
  <si>
    <t>高橋たくみ</t>
  </si>
  <si>
    <t>第二亀戸小⇒第三亀戸中</t>
  </si>
  <si>
    <t>法大/木村勉の孫・高橋めぐみの子</t>
  </si>
  <si>
    <t>畔上都議の後継</t>
  </si>
  <si>
    <r>
      <rPr>
        <b/>
        <sz val="20"/>
        <rFont val="ＭＳ Ｐゴシック"/>
        <family val="3"/>
      </rPr>
      <t xml:space="preserve">24補選：投票率40.70％（M41.44　F39.99）①酒井なつみ 立 49,476(29%)  ②須藤元気 無 29,669(17.4%)  ③金澤ゆい 維 28,461(16.7%)  ④飯山陽　日保 24,264(14.2%)   ⑤乙武洋匡　無・国・ファ 19,655(11.5%)   ⑥吉川里奈　参政 8,639(5.1%)　 ⑦秋元司　無元 8,061(4.7%)  ⑧福永克也　Ｎ国 1,410(0.8%)  ⑨根本良輔　つばさ 1,110(0.7%)  </t>
    </r>
    <r>
      <rPr>
        <sz val="20"/>
        <rFont val="ＭＳ Ｐゴシック"/>
        <family val="3"/>
      </rPr>
      <t xml:space="preserve">   ●17都議選：投票率54.56％　①白戸太朗（ファ）45,614(21.0%) 　②山崎一輝（自）37,970(17.5%)　③細田勇（公）36,533(16.8%)　④畔上三和子（共）29,804(13.7%)　5柿沢幸絵（無ファ）25,908(11.9%)　6髙橋めぐみ21,059(9.7%)　7大沢昇（民）15,409(7.1%)　他2人計4,574(2.1%)   ●21都議選：投票率43.89％　①細田（公）31,864(17.7%)　②山崎（自）31,812(17.7%)　③畔上（共）29,136(16.2%)　④白戸（ファ）27,650(15.4%)　5髙橋（自）24,215(13.5%)　6高野はやと（立）19,137(10.7%)　7清水良平（維）12,417(6.9%)他1人3,342(1.9%)</t>
    </r>
  </si>
  <si>
    <r>
      <t>●NHK当日出口調査（1793人対象：62.2％/1115人から回答）  ●支持政党：自民24％、立民11％、維新8％、公明3％、共産3％、国民2％、れ組1％、</t>
    </r>
    <r>
      <rPr>
        <sz val="22"/>
        <color indexed="60"/>
        <rFont val="ＭＳ Ｐゴシック"/>
        <family val="3"/>
      </rPr>
      <t>参政1％、都ファ1％、その他の政党・団体2％、</t>
    </r>
    <r>
      <rPr>
        <sz val="22"/>
        <rFont val="ＭＳ Ｐゴシック"/>
        <family val="3"/>
      </rPr>
      <t>無党派43％。</t>
    </r>
    <r>
      <rPr>
        <b/>
        <sz val="22"/>
        <color indexed="60"/>
        <rFont val="ＭＳ Ｐゴシック"/>
        <family val="3"/>
      </rPr>
      <t>●酒井</t>
    </r>
    <r>
      <rPr>
        <sz val="22"/>
        <rFont val="ＭＳ Ｐゴシック"/>
        <family val="3"/>
      </rPr>
      <t>：立民80％余、共産70％台半ば、自民10％余、</t>
    </r>
    <r>
      <rPr>
        <b/>
        <sz val="22"/>
        <color indexed="60"/>
        <rFont val="ＭＳ Ｐゴシック"/>
        <family val="3"/>
      </rPr>
      <t>維新約10％</t>
    </r>
    <r>
      <rPr>
        <sz val="22"/>
        <rFont val="ＭＳ Ｐゴシック"/>
        <family val="3"/>
      </rPr>
      <t xml:space="preserve">、無党派30％余 </t>
    </r>
    <r>
      <rPr>
        <sz val="22"/>
        <color indexed="60"/>
        <rFont val="ＭＳ Ｐゴシック"/>
        <family val="3"/>
      </rPr>
      <t>●</t>
    </r>
    <r>
      <rPr>
        <b/>
        <sz val="22"/>
        <color indexed="60"/>
        <rFont val="ＭＳ Ｐゴシック"/>
        <family val="3"/>
      </rPr>
      <t>須藤</t>
    </r>
    <r>
      <rPr>
        <sz val="22"/>
        <rFont val="ＭＳ Ｐゴシック"/>
        <family val="3"/>
      </rPr>
      <t>：自民約20％、</t>
    </r>
    <r>
      <rPr>
        <b/>
        <sz val="22"/>
        <color indexed="60"/>
        <rFont val="ＭＳ Ｐゴシック"/>
        <family val="3"/>
      </rPr>
      <t>公明20％台半ば</t>
    </r>
    <r>
      <rPr>
        <sz val="22"/>
        <rFont val="ＭＳ Ｐゴシック"/>
        <family val="3"/>
      </rPr>
      <t xml:space="preserve">、無党派20％余 </t>
    </r>
    <r>
      <rPr>
        <b/>
        <sz val="22"/>
        <color indexed="60"/>
        <rFont val="ＭＳ Ｐゴシック"/>
        <family val="3"/>
      </rPr>
      <t>●金澤：維新70％余、自民約20％、無党派10％余</t>
    </r>
    <r>
      <rPr>
        <sz val="22"/>
        <color indexed="60"/>
        <rFont val="ＭＳ Ｐゴシック"/>
        <family val="3"/>
      </rPr>
      <t xml:space="preserve"> </t>
    </r>
    <r>
      <rPr>
        <b/>
        <sz val="22"/>
        <color indexed="60"/>
        <rFont val="ＭＳ Ｐゴシック"/>
        <family val="3"/>
      </rPr>
      <t>●乙武</t>
    </r>
    <r>
      <rPr>
        <sz val="22"/>
        <rFont val="ＭＳ Ｐゴシック"/>
        <family val="3"/>
      </rPr>
      <t>：自民10％余、</t>
    </r>
    <r>
      <rPr>
        <b/>
        <sz val="22"/>
        <color indexed="60"/>
        <rFont val="ＭＳ Ｐゴシック"/>
        <family val="3"/>
      </rPr>
      <t>公明50％台半ば、国民40％台半ば、都民ファ30％台半ば</t>
    </r>
    <r>
      <rPr>
        <sz val="22"/>
        <rFont val="ＭＳ Ｐゴシック"/>
        <family val="3"/>
      </rPr>
      <t>、無党派10％余。●飯山：自民10％台半ば、無党派10％台半ば</t>
    </r>
  </si>
  <si>
    <t>大つきかおり</t>
  </si>
  <si>
    <t>三戸安弥</t>
  </si>
  <si>
    <t>23年4月　自・山﨑一輝辞職（区長選落）に伴い欠員1　候補者4</t>
  </si>
  <si>
    <t>有権者　432,687人（24年6月27日現在）</t>
  </si>
  <si>
    <t>（M 210,967  F 221,720）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</si>
</sst>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30"/>
      <name val="ＭＳ Ｐゴシック"/>
      <family val="3"/>
    </font>
    <font>
      <sz val="18"/>
      <name val="ＭＳ Ｐゴシック"/>
      <family val="3"/>
    </font>
    <font>
      <b/>
      <sz val="28"/>
      <name val="ＭＳ Ｐゴシック"/>
      <family val="3"/>
    </font>
    <font>
      <b/>
      <sz val="32"/>
      <name val="ＭＳ Ｐゴシック"/>
      <family val="3"/>
    </font>
    <font>
      <sz val="24"/>
      <name val="ＭＳ Ｐゴシック"/>
      <family val="3"/>
    </font>
    <font>
      <b/>
      <sz val="26"/>
      <name val="ＭＳ Ｐゴシック"/>
      <family val="3"/>
    </font>
    <font>
      <sz val="34"/>
      <name val="ＭＳ Ｐゴシック"/>
      <family val="3"/>
    </font>
    <font>
      <sz val="32"/>
      <name val="ＭＳ Ｐゴシック"/>
      <family val="3"/>
    </font>
    <font>
      <sz val="4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2"/>
      <color indexed="60"/>
      <name val="ＭＳ Ｐゴシック"/>
      <family val="3"/>
    </font>
    <font>
      <b/>
      <sz val="22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7"/>
      <color indexed="9"/>
      <name val="ＭＳ Ｐゴシック"/>
      <family val="3"/>
    </font>
    <font>
      <b/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28"/>
      <color indexed="9"/>
      <name val="ＭＳ Ｐゴシック"/>
      <family val="3"/>
    </font>
    <font>
      <sz val="26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3"/>
      <color indexed="8"/>
      <name val="ＭＳ Ｐゴシック"/>
      <family val="3"/>
    </font>
    <font>
      <sz val="4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b/>
      <sz val="26"/>
      <color theme="1"/>
      <name val="ＭＳ Ｐゴシック"/>
      <family val="3"/>
    </font>
    <font>
      <b/>
      <sz val="27"/>
      <color theme="0"/>
      <name val="ＭＳ Ｐゴシック"/>
      <family val="3"/>
    </font>
    <font>
      <sz val="26"/>
      <color theme="1"/>
      <name val="Calibri"/>
      <family val="3"/>
    </font>
    <font>
      <sz val="44"/>
      <color theme="1"/>
      <name val="Calibri"/>
      <family val="3"/>
    </font>
    <font>
      <b/>
      <sz val="28"/>
      <color theme="1"/>
      <name val="Calibri"/>
      <family val="3"/>
    </font>
    <font>
      <b/>
      <sz val="28"/>
      <color theme="0"/>
      <name val="ＭＳ Ｐゴシック"/>
      <family val="3"/>
    </font>
    <font>
      <b/>
      <sz val="26"/>
      <color theme="1"/>
      <name val="Calibri"/>
      <family val="3"/>
    </font>
    <font>
      <b/>
      <sz val="24"/>
      <color theme="1"/>
      <name val="Calibri"/>
      <family val="3"/>
    </font>
    <font>
      <b/>
      <sz val="28"/>
      <color theme="1"/>
      <name val="ＭＳ Ｐゴシック"/>
      <family val="3"/>
    </font>
    <font>
      <b/>
      <sz val="24"/>
      <color theme="1"/>
      <name val="ＭＳ Ｐゴシック"/>
      <family val="3"/>
    </font>
    <font>
      <b/>
      <sz val="23"/>
      <color theme="1"/>
      <name val="ＭＳ Ｐゴシック"/>
      <family val="3"/>
    </font>
    <font>
      <sz val="24"/>
      <color theme="1"/>
      <name val="Calibri"/>
      <family val="3"/>
    </font>
    <font>
      <b/>
      <sz val="22"/>
      <color theme="1"/>
      <name val="ＭＳ Ｐゴシック"/>
      <family val="3"/>
    </font>
    <font>
      <b/>
      <sz val="28"/>
      <color theme="0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2060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double">
        <color theme="1"/>
      </bottom>
    </border>
    <border>
      <left style="thin"/>
      <right>
        <color indexed="63"/>
      </right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double">
        <color theme="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thin"/>
      <top style="double">
        <color theme="1"/>
      </top>
      <bottom style="thin"/>
    </border>
    <border>
      <left style="thin"/>
      <right>
        <color indexed="63"/>
      </right>
      <top style="double">
        <color theme="1"/>
      </top>
      <bottom style="thin"/>
    </border>
    <border>
      <left>
        <color indexed="63"/>
      </left>
      <right>
        <color indexed="63"/>
      </right>
      <top style="double">
        <color theme="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>
        <color theme="1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theme="1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double">
        <color theme="1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>
        <color theme="1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medium"/>
      <top style="thin">
        <color theme="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/>
      <top>
        <color indexed="63"/>
      </top>
      <bottom style="thin">
        <color theme="0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thin"/>
      <top style="hair"/>
      <bottom style="medium">
        <color theme="1"/>
      </bottom>
    </border>
    <border>
      <left style="medium"/>
      <right>
        <color indexed="63"/>
      </right>
      <top style="medium"/>
      <bottom style="hair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medium">
        <color theme="0"/>
      </left>
      <right style="medium">
        <color theme="0"/>
      </right>
      <top style="thin">
        <color theme="1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375">
    <xf numFmtId="0" fontId="0" fillId="0" borderId="0" xfId="0" applyFont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10" fontId="5" fillId="0" borderId="21" xfId="61" applyNumberFormat="1" applyFont="1" applyFill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15" fillId="0" borderId="20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3" fontId="68" fillId="0" borderId="28" xfId="0" applyNumberFormat="1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3" fontId="68" fillId="0" borderId="3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0" fontId="4" fillId="0" borderId="24" xfId="61" applyFont="1" applyBorder="1" applyAlignment="1">
      <alignment horizontal="left" vertical="center" wrapText="1"/>
      <protection/>
    </xf>
    <xf numFmtId="0" fontId="7" fillId="0" borderId="33" xfId="61" applyFont="1" applyFill="1" applyBorder="1" applyAlignment="1">
      <alignment horizontal="center" vertical="center" wrapText="1"/>
      <protection/>
    </xf>
    <xf numFmtId="0" fontId="7" fillId="0" borderId="34" xfId="61" applyFont="1" applyFill="1" applyBorder="1" applyAlignment="1">
      <alignment horizontal="center" vertical="center" wrapText="1"/>
      <protection/>
    </xf>
    <xf numFmtId="0" fontId="7" fillId="0" borderId="35" xfId="61" applyFont="1" applyFill="1" applyBorder="1" applyAlignment="1">
      <alignment horizontal="center" vertical="center" wrapText="1"/>
      <protection/>
    </xf>
    <xf numFmtId="0" fontId="4" fillId="0" borderId="36" xfId="61" applyFont="1" applyFill="1" applyBorder="1" applyAlignment="1">
      <alignment horizontal="left" vertical="center" wrapText="1"/>
      <protection/>
    </xf>
    <xf numFmtId="0" fontId="4" fillId="0" borderId="37" xfId="61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38" xfId="61" applyFont="1" applyFill="1" applyBorder="1" applyAlignment="1">
      <alignment horizontal="left" vertical="center" wrapText="1"/>
      <protection/>
    </xf>
    <xf numFmtId="0" fontId="4" fillId="0" borderId="34" xfId="61" applyFont="1" applyFill="1" applyBorder="1" applyAlignment="1">
      <alignment horizontal="left" vertical="center" wrapText="1"/>
      <protection/>
    </xf>
    <xf numFmtId="0" fontId="11" fillId="0" borderId="23" xfId="61" applyFont="1" applyFill="1" applyBorder="1" applyAlignment="1">
      <alignment horizontal="left" vertical="center" wrapText="1"/>
      <protection/>
    </xf>
    <xf numFmtId="0" fontId="11" fillId="0" borderId="24" xfId="61" applyFont="1" applyFill="1" applyBorder="1" applyAlignment="1">
      <alignment horizontal="left" vertical="center" wrapText="1"/>
      <protection/>
    </xf>
    <xf numFmtId="0" fontId="11" fillId="0" borderId="32" xfId="61" applyFont="1" applyFill="1" applyBorder="1" applyAlignment="1">
      <alignment horizontal="left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10" fontId="69" fillId="0" borderId="30" xfId="61" applyNumberFormat="1" applyFont="1" applyBorder="1" applyAlignment="1">
      <alignment horizontal="center" vertical="center" wrapText="1"/>
      <protection/>
    </xf>
    <xf numFmtId="0" fontId="69" fillId="0" borderId="0" xfId="61" applyFont="1" applyBorder="1" applyAlignment="1">
      <alignment horizontal="center" vertical="center" wrapText="1"/>
      <protection/>
    </xf>
    <xf numFmtId="3" fontId="5" fillId="0" borderId="43" xfId="61" applyNumberFormat="1" applyFont="1" applyFill="1" applyBorder="1" applyAlignment="1">
      <alignment horizontal="center" vertical="center" wrapText="1"/>
      <protection/>
    </xf>
    <xf numFmtId="0" fontId="5" fillId="0" borderId="36" xfId="61" applyFont="1" applyFill="1" applyBorder="1" applyAlignment="1">
      <alignment horizontal="center" vertical="center" wrapText="1"/>
      <protection/>
    </xf>
    <xf numFmtId="0" fontId="5" fillId="0" borderId="44" xfId="61" applyFont="1" applyFill="1" applyBorder="1" applyAlignment="1">
      <alignment horizontal="center" vertical="center" wrapText="1"/>
      <protection/>
    </xf>
    <xf numFmtId="0" fontId="5" fillId="0" borderId="45" xfId="61" applyFont="1" applyFill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46" xfId="61" applyFont="1" applyFill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47" xfId="61" applyFont="1" applyBorder="1" applyAlignment="1">
      <alignment horizontal="center" vertical="center" wrapText="1"/>
      <protection/>
    </xf>
    <xf numFmtId="0" fontId="14" fillId="0" borderId="48" xfId="61" applyFont="1" applyBorder="1" applyAlignment="1">
      <alignment horizontal="left" vertical="center" wrapText="1"/>
      <protection/>
    </xf>
    <xf numFmtId="0" fontId="14" fillId="0" borderId="49" xfId="61" applyFont="1" applyBorder="1" applyAlignment="1">
      <alignment horizontal="left" vertical="center" wrapText="1"/>
      <protection/>
    </xf>
    <xf numFmtId="0" fontId="14" fillId="0" borderId="50" xfId="61" applyFont="1" applyBorder="1" applyAlignment="1">
      <alignment horizontal="left" vertical="center" wrapText="1"/>
      <protection/>
    </xf>
    <xf numFmtId="3" fontId="68" fillId="0" borderId="51" xfId="0" applyNumberFormat="1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10" fontId="4" fillId="0" borderId="37" xfId="61" applyNumberFormat="1" applyFont="1" applyBorder="1" applyAlignment="1">
      <alignment horizontal="left" vertical="center"/>
      <protection/>
    </xf>
    <xf numFmtId="10" fontId="4" fillId="0" borderId="0" xfId="61" applyNumberFormat="1" applyFont="1" applyBorder="1" applyAlignment="1">
      <alignment horizontal="left" vertical="center"/>
      <protection/>
    </xf>
    <xf numFmtId="10" fontId="4" fillId="0" borderId="53" xfId="61" applyNumberFormat="1" applyFont="1" applyBorder="1" applyAlignment="1">
      <alignment horizontal="left" vertical="center"/>
      <protection/>
    </xf>
    <xf numFmtId="31" fontId="70" fillId="32" borderId="37" xfId="61" applyNumberFormat="1" applyFont="1" applyFill="1" applyBorder="1" applyAlignment="1">
      <alignment horizontal="center" vertical="center"/>
      <protection/>
    </xf>
    <xf numFmtId="31" fontId="70" fillId="32" borderId="0" xfId="61" applyNumberFormat="1" applyFont="1" applyFill="1" applyBorder="1" applyAlignment="1">
      <alignment horizontal="center" vertical="center"/>
      <protection/>
    </xf>
    <xf numFmtId="31" fontId="70" fillId="32" borderId="54" xfId="61" applyNumberFormat="1" applyFont="1" applyFill="1" applyBorder="1" applyAlignment="1">
      <alignment horizontal="center" vertical="center"/>
      <protection/>
    </xf>
    <xf numFmtId="3" fontId="4" fillId="0" borderId="37" xfId="61" applyNumberFormat="1" applyFont="1" applyBorder="1" applyAlignment="1">
      <alignment horizontal="left" vertical="center"/>
      <protection/>
    </xf>
    <xf numFmtId="3" fontId="4" fillId="0" borderId="0" xfId="61" applyNumberFormat="1" applyFont="1" applyBorder="1" applyAlignment="1">
      <alignment horizontal="left" vertical="center"/>
      <protection/>
    </xf>
    <xf numFmtId="3" fontId="4" fillId="0" borderId="53" xfId="61" applyNumberFormat="1" applyFont="1" applyBorder="1" applyAlignment="1">
      <alignment horizontal="left" vertical="center"/>
      <protection/>
    </xf>
    <xf numFmtId="176" fontId="71" fillId="0" borderId="55" xfId="0" applyNumberFormat="1" applyFont="1" applyBorder="1" applyAlignment="1">
      <alignment horizontal="right" vertical="center"/>
    </xf>
    <xf numFmtId="176" fontId="71" fillId="0" borderId="56" xfId="0" applyNumberFormat="1" applyFont="1" applyBorder="1" applyAlignment="1">
      <alignment horizontal="right" vertical="center"/>
    </xf>
    <xf numFmtId="176" fontId="71" fillId="0" borderId="57" xfId="0" applyNumberFormat="1" applyFont="1" applyBorder="1" applyAlignment="1">
      <alignment horizontal="right" vertical="center"/>
    </xf>
    <xf numFmtId="176" fontId="71" fillId="0" borderId="55" xfId="0" applyNumberFormat="1" applyFont="1" applyFill="1" applyBorder="1" applyAlignment="1">
      <alignment horizontal="right" vertical="center"/>
    </xf>
    <xf numFmtId="176" fontId="71" fillId="0" borderId="56" xfId="0" applyNumberFormat="1" applyFont="1" applyFill="1" applyBorder="1" applyAlignment="1">
      <alignment horizontal="right" vertical="center"/>
    </xf>
    <xf numFmtId="3" fontId="68" fillId="0" borderId="58" xfId="0" applyNumberFormat="1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  <xf numFmtId="10" fontId="69" fillId="0" borderId="60" xfId="61" applyNumberFormat="1" applyFont="1" applyBorder="1" applyAlignment="1">
      <alignment horizontal="center" vertical="center" wrapText="1"/>
      <protection/>
    </xf>
    <xf numFmtId="3" fontId="68" fillId="0" borderId="39" xfId="0" applyNumberFormat="1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5" fillId="0" borderId="61" xfId="61" applyFont="1" applyBorder="1" applyAlignment="1">
      <alignment horizontal="center" vertical="center"/>
      <protection/>
    </xf>
    <xf numFmtId="0" fontId="5" fillId="0" borderId="62" xfId="61" applyFont="1" applyBorder="1" applyAlignment="1">
      <alignment horizontal="center" vertical="center"/>
      <protection/>
    </xf>
    <xf numFmtId="3" fontId="4" fillId="0" borderId="24" xfId="61" applyNumberFormat="1" applyFont="1" applyFill="1" applyBorder="1" applyAlignment="1">
      <alignment horizontal="left" vertical="center" wrapText="1"/>
      <protection/>
    </xf>
    <xf numFmtId="0" fontId="4" fillId="0" borderId="24" xfId="61" applyFont="1" applyFill="1" applyBorder="1" applyAlignment="1">
      <alignment horizontal="left" vertical="center" wrapText="1"/>
      <protection/>
    </xf>
    <xf numFmtId="0" fontId="4" fillId="0" borderId="63" xfId="61" applyFont="1" applyFill="1" applyBorder="1" applyAlignment="1">
      <alignment horizontal="left" vertical="center" wrapText="1"/>
      <protection/>
    </xf>
    <xf numFmtId="0" fontId="13" fillId="0" borderId="38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horizontal="center" vertical="center"/>
      <protection/>
    </xf>
    <xf numFmtId="0" fontId="13" fillId="0" borderId="64" xfId="61" applyFont="1" applyBorder="1" applyAlignment="1">
      <alignment horizontal="center" vertical="center"/>
      <protection/>
    </xf>
    <xf numFmtId="10" fontId="5" fillId="0" borderId="43" xfId="61" applyNumberFormat="1" applyFont="1" applyFill="1" applyBorder="1" applyAlignment="1">
      <alignment horizontal="center" vertical="center" wrapText="1"/>
      <protection/>
    </xf>
    <xf numFmtId="10" fontId="5" fillId="0" borderId="36" xfId="61" applyNumberFormat="1" applyFont="1" applyFill="1" applyBorder="1" applyAlignment="1">
      <alignment horizontal="center" vertical="center" wrapText="1"/>
      <protection/>
    </xf>
    <xf numFmtId="10" fontId="5" fillId="0" borderId="65" xfId="61" applyNumberFormat="1" applyFont="1" applyFill="1" applyBorder="1" applyAlignment="1">
      <alignment horizontal="center" vertical="center" wrapText="1"/>
      <protection/>
    </xf>
    <xf numFmtId="10" fontId="5" fillId="0" borderId="66" xfId="61" applyNumberFormat="1" applyFont="1" applyFill="1" applyBorder="1" applyAlignment="1">
      <alignment horizontal="center" vertical="center" wrapText="1"/>
      <protection/>
    </xf>
    <xf numFmtId="10" fontId="5" fillId="0" borderId="0" xfId="61" applyNumberFormat="1" applyFont="1" applyFill="1" applyBorder="1" applyAlignment="1">
      <alignment horizontal="center" vertical="center" wrapText="1"/>
      <protection/>
    </xf>
    <xf numFmtId="10" fontId="5" fillId="0" borderId="31" xfId="61" applyNumberFormat="1" applyFont="1" applyFill="1" applyBorder="1" applyAlignment="1">
      <alignment horizontal="center" vertical="center" wrapText="1"/>
      <protection/>
    </xf>
    <xf numFmtId="10" fontId="5" fillId="0" borderId="67" xfId="61" applyNumberFormat="1" applyFont="1" applyFill="1" applyBorder="1" applyAlignment="1">
      <alignment horizontal="center" vertical="center" wrapText="1"/>
      <protection/>
    </xf>
    <xf numFmtId="10" fontId="5" fillId="0" borderId="34" xfId="61" applyNumberFormat="1" applyFont="1" applyFill="1" applyBorder="1" applyAlignment="1">
      <alignment horizontal="center" vertical="center" wrapText="1"/>
      <protection/>
    </xf>
    <xf numFmtId="10" fontId="5" fillId="0" borderId="68" xfId="61" applyNumberFormat="1" applyFont="1" applyFill="1" applyBorder="1" applyAlignment="1">
      <alignment horizontal="center" vertical="center" wrapText="1"/>
      <protection/>
    </xf>
    <xf numFmtId="3" fontId="5" fillId="0" borderId="67" xfId="61" applyNumberFormat="1" applyFont="1" applyFill="1" applyBorder="1" applyAlignment="1">
      <alignment horizontal="center" vertical="center"/>
      <protection/>
    </xf>
    <xf numFmtId="0" fontId="5" fillId="0" borderId="34" xfId="61" applyFont="1" applyFill="1" applyBorder="1" applyAlignment="1">
      <alignment horizontal="center" vertical="center"/>
      <protection/>
    </xf>
    <xf numFmtId="0" fontId="5" fillId="0" borderId="64" xfId="61" applyFont="1" applyFill="1" applyBorder="1" applyAlignment="1">
      <alignment horizontal="center" vertical="center"/>
      <protection/>
    </xf>
    <xf numFmtId="3" fontId="4" fillId="0" borderId="26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69" xfId="61" applyFont="1" applyFill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44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64" xfId="61" applyFont="1" applyBorder="1" applyAlignment="1">
      <alignment horizontal="center" vertical="center" wrapText="1"/>
      <protection/>
    </xf>
    <xf numFmtId="3" fontId="72" fillId="0" borderId="71" xfId="0" applyNumberFormat="1" applyFont="1" applyFill="1" applyBorder="1" applyAlignment="1">
      <alignment horizontal="center" vertical="center"/>
    </xf>
    <xf numFmtId="0" fontId="72" fillId="0" borderId="72" xfId="0" applyFont="1" applyFill="1" applyBorder="1" applyAlignment="1">
      <alignment horizontal="center" vertical="center"/>
    </xf>
    <xf numFmtId="0" fontId="4" fillId="0" borderId="19" xfId="61" applyFont="1" applyBorder="1" applyAlignment="1">
      <alignment horizontal="left" vertical="center" wrapText="1"/>
      <protection/>
    </xf>
    <xf numFmtId="0" fontId="4" fillId="0" borderId="26" xfId="61" applyFont="1" applyBorder="1" applyAlignment="1">
      <alignment horizontal="left" vertical="center" wrapText="1"/>
      <protection/>
    </xf>
    <xf numFmtId="0" fontId="4" fillId="0" borderId="47" xfId="61" applyFont="1" applyBorder="1" applyAlignment="1">
      <alignment horizontal="left" vertical="center" wrapText="1"/>
      <protection/>
    </xf>
    <xf numFmtId="0" fontId="9" fillId="33" borderId="37" xfId="61" applyFont="1" applyFill="1" applyBorder="1" applyAlignment="1">
      <alignment horizontal="left" vertical="center"/>
      <protection/>
    </xf>
    <xf numFmtId="0" fontId="73" fillId="33" borderId="53" xfId="0" applyFont="1" applyFill="1" applyBorder="1" applyAlignment="1">
      <alignment horizontal="left" vertical="center"/>
    </xf>
    <xf numFmtId="3" fontId="68" fillId="0" borderId="39" xfId="0" applyNumberFormat="1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9" fillId="0" borderId="37" xfId="61" applyFont="1" applyBorder="1" applyAlignment="1">
      <alignment horizontal="center" vertical="center"/>
      <protection/>
    </xf>
    <xf numFmtId="0" fontId="9" fillId="0" borderId="53" xfId="61" applyFont="1" applyBorder="1" applyAlignment="1">
      <alignment horizontal="center" vertical="center"/>
      <protection/>
    </xf>
    <xf numFmtId="0" fontId="9" fillId="34" borderId="37" xfId="61" applyFont="1" applyFill="1" applyBorder="1" applyAlignment="1">
      <alignment horizontal="center" vertical="center"/>
      <protection/>
    </xf>
    <xf numFmtId="0" fontId="9" fillId="34" borderId="53" xfId="61" applyFont="1" applyFill="1" applyBorder="1" applyAlignment="1">
      <alignment horizontal="center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53" xfId="61" applyFont="1" applyBorder="1" applyAlignment="1">
      <alignment horizontal="left" vertical="center"/>
      <protection/>
    </xf>
    <xf numFmtId="0" fontId="9" fillId="34" borderId="37" xfId="61" applyFont="1" applyFill="1" applyBorder="1" applyAlignment="1">
      <alignment horizontal="left" vertical="center"/>
      <protection/>
    </xf>
    <xf numFmtId="0" fontId="9" fillId="34" borderId="53" xfId="61" applyFont="1" applyFill="1" applyBorder="1" applyAlignment="1">
      <alignment horizontal="left" vertical="center"/>
      <protection/>
    </xf>
    <xf numFmtId="0" fontId="7" fillId="0" borderId="70" xfId="61" applyFont="1" applyFill="1" applyBorder="1" applyAlignment="1">
      <alignment horizontal="left" vertical="center" wrapText="1"/>
      <protection/>
    </xf>
    <xf numFmtId="0" fontId="7" fillId="0" borderId="37" xfId="61" applyFont="1" applyFill="1" applyBorder="1" applyAlignment="1">
      <alignment horizontal="left" vertical="center" wrapText="1"/>
      <protection/>
    </xf>
    <xf numFmtId="0" fontId="7" fillId="0" borderId="38" xfId="61" applyFont="1" applyFill="1" applyBorder="1" applyAlignment="1">
      <alignment horizontal="left" vertical="center" wrapText="1"/>
      <protection/>
    </xf>
    <xf numFmtId="0" fontId="16" fillId="0" borderId="37" xfId="61" applyFont="1" applyBorder="1" applyAlignment="1">
      <alignment horizontal="left" vertical="center" wrapText="1"/>
      <protection/>
    </xf>
    <xf numFmtId="0" fontId="16" fillId="0" borderId="0" xfId="61" applyFont="1" applyBorder="1" applyAlignment="1">
      <alignment horizontal="left" vertical="center" wrapText="1"/>
      <protection/>
    </xf>
    <xf numFmtId="0" fontId="16" fillId="0" borderId="53" xfId="61" applyFont="1" applyBorder="1" applyAlignment="1">
      <alignment horizontal="left" vertical="center" wrapText="1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53" xfId="61" applyFont="1" applyFill="1" applyBorder="1" applyAlignment="1">
      <alignment horizontal="center" vertical="center"/>
      <protection/>
    </xf>
    <xf numFmtId="0" fontId="74" fillId="32" borderId="70" xfId="61" applyFont="1" applyFill="1" applyBorder="1" applyAlignment="1">
      <alignment horizontal="center" vertical="center"/>
      <protection/>
    </xf>
    <xf numFmtId="0" fontId="74" fillId="32" borderId="44" xfId="61" applyFont="1" applyFill="1" applyBorder="1">
      <alignment vertical="center"/>
      <protection/>
    </xf>
    <xf numFmtId="0" fontId="4" fillId="0" borderId="37" xfId="61" applyFont="1" applyBorder="1" applyAlignment="1">
      <alignment horizontal="left" vertical="center"/>
      <protection/>
    </xf>
    <xf numFmtId="0" fontId="4" fillId="0" borderId="53" xfId="61" applyFont="1" applyBorder="1" applyAlignment="1">
      <alignment horizontal="left" vertical="center"/>
      <protection/>
    </xf>
    <xf numFmtId="176" fontId="71" fillId="6" borderId="73" xfId="0" applyNumberFormat="1" applyFont="1" applyFill="1" applyBorder="1" applyAlignment="1">
      <alignment horizontal="right" vertical="center"/>
    </xf>
    <xf numFmtId="176" fontId="71" fillId="6" borderId="74" xfId="0" applyNumberFormat="1" applyFont="1" applyFill="1" applyBorder="1" applyAlignment="1">
      <alignment horizontal="right" vertical="center"/>
    </xf>
    <xf numFmtId="176" fontId="75" fillId="0" borderId="30" xfId="0" applyNumberFormat="1" applyFont="1" applyFill="1" applyBorder="1" applyAlignment="1">
      <alignment horizontal="right" vertical="center"/>
    </xf>
    <xf numFmtId="176" fontId="75" fillId="0" borderId="0" xfId="0" applyNumberFormat="1" applyFont="1" applyFill="1" applyBorder="1" applyAlignment="1">
      <alignment horizontal="right" vertical="center"/>
    </xf>
    <xf numFmtId="176" fontId="75" fillId="0" borderId="53" xfId="0" applyNumberFormat="1" applyFont="1" applyFill="1" applyBorder="1" applyAlignment="1">
      <alignment horizontal="right" vertical="center"/>
    </xf>
    <xf numFmtId="3" fontId="68" fillId="0" borderId="75" xfId="0" applyNumberFormat="1" applyFont="1" applyBorder="1" applyAlignment="1">
      <alignment horizontal="center" vertical="center"/>
    </xf>
    <xf numFmtId="0" fontId="68" fillId="0" borderId="76" xfId="0" applyFont="1" applyBorder="1" applyAlignment="1">
      <alignment horizontal="center" vertical="center"/>
    </xf>
    <xf numFmtId="0" fontId="68" fillId="0" borderId="77" xfId="0" applyFont="1" applyBorder="1" applyAlignment="1">
      <alignment horizontal="center" vertical="center"/>
    </xf>
    <xf numFmtId="176" fontId="71" fillId="0" borderId="78" xfId="0" applyNumberFormat="1" applyFont="1" applyBorder="1" applyAlignment="1">
      <alignment horizontal="right" vertical="center"/>
    </xf>
    <xf numFmtId="176" fontId="71" fillId="0" borderId="79" xfId="0" applyNumberFormat="1" applyFont="1" applyBorder="1" applyAlignment="1">
      <alignment horizontal="right" vertical="center"/>
    </xf>
    <xf numFmtId="3" fontId="68" fillId="36" borderId="30" xfId="0" applyNumberFormat="1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 horizontal="center" vertical="center"/>
    </xf>
    <xf numFmtId="0" fontId="68" fillId="36" borderId="53" xfId="0" applyFont="1" applyFill="1" applyBorder="1" applyAlignment="1">
      <alignment horizontal="center" vertical="center"/>
    </xf>
    <xf numFmtId="10" fontId="69" fillId="0" borderId="80" xfId="61" applyNumberFormat="1" applyFont="1" applyFill="1" applyBorder="1" applyAlignment="1">
      <alignment horizontal="center" vertical="center" wrapText="1"/>
      <protection/>
    </xf>
    <xf numFmtId="0" fontId="69" fillId="0" borderId="81" xfId="61" applyFont="1" applyFill="1" applyBorder="1" applyAlignment="1">
      <alignment horizontal="center" vertical="center" wrapText="1"/>
      <protection/>
    </xf>
    <xf numFmtId="0" fontId="69" fillId="0" borderId="82" xfId="61" applyFont="1" applyFill="1" applyBorder="1" applyAlignment="1">
      <alignment horizontal="center" vertical="center" wrapText="1"/>
      <protection/>
    </xf>
    <xf numFmtId="0" fontId="10" fillId="37" borderId="37" xfId="61" applyFont="1" applyFill="1" applyBorder="1" applyAlignment="1">
      <alignment horizontal="center" vertical="center"/>
      <protection/>
    </xf>
    <xf numFmtId="0" fontId="10" fillId="37" borderId="53" xfId="61" applyFont="1" applyFill="1" applyBorder="1" applyAlignment="1">
      <alignment horizontal="center" vertical="center"/>
      <protection/>
    </xf>
    <xf numFmtId="176" fontId="75" fillId="0" borderId="34" xfId="0" applyNumberFormat="1" applyFont="1" applyBorder="1" applyAlignment="1">
      <alignment horizontal="right" vertical="center"/>
    </xf>
    <xf numFmtId="176" fontId="76" fillId="0" borderId="78" xfId="0" applyNumberFormat="1" applyFont="1" applyFill="1" applyBorder="1" applyAlignment="1">
      <alignment horizontal="right" vertical="center"/>
    </xf>
    <xf numFmtId="176" fontId="76" fillId="0" borderId="79" xfId="0" applyNumberFormat="1" applyFont="1" applyFill="1" applyBorder="1" applyAlignment="1">
      <alignment horizontal="right" vertical="center"/>
    </xf>
    <xf numFmtId="0" fontId="68" fillId="0" borderId="65" xfId="0" applyFont="1" applyBorder="1" applyAlignment="1">
      <alignment horizontal="center" vertical="center"/>
    </xf>
    <xf numFmtId="176" fontId="71" fillId="38" borderId="55" xfId="0" applyNumberFormat="1" applyFont="1" applyFill="1" applyBorder="1" applyAlignment="1">
      <alignment horizontal="right" vertical="center"/>
    </xf>
    <xf numFmtId="176" fontId="71" fillId="38" borderId="56" xfId="0" applyNumberFormat="1" applyFont="1" applyFill="1" applyBorder="1" applyAlignment="1">
      <alignment horizontal="right" vertical="center"/>
    </xf>
    <xf numFmtId="176" fontId="75" fillId="0" borderId="33" xfId="0" applyNumberFormat="1" applyFont="1" applyBorder="1" applyAlignment="1">
      <alignment horizontal="right" vertical="center"/>
    </xf>
    <xf numFmtId="0" fontId="13" fillId="0" borderId="37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53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center" vertical="center" wrapText="1"/>
      <protection/>
    </xf>
    <xf numFmtId="0" fontId="77" fillId="33" borderId="70" xfId="61" applyFont="1" applyFill="1" applyBorder="1" applyAlignment="1">
      <alignment horizontal="center" vertical="center"/>
      <protection/>
    </xf>
    <xf numFmtId="0" fontId="77" fillId="33" borderId="83" xfId="61" applyFont="1" applyFill="1" applyBorder="1" applyAlignment="1">
      <alignment horizontal="center" vertical="center"/>
      <protection/>
    </xf>
    <xf numFmtId="10" fontId="12" fillId="0" borderId="84" xfId="61" applyNumberFormat="1" applyFont="1" applyFill="1" applyBorder="1" applyAlignment="1">
      <alignment horizontal="center" vertical="center"/>
      <protection/>
    </xf>
    <xf numFmtId="10" fontId="12" fillId="0" borderId="79" xfId="61" applyNumberFormat="1" applyFont="1" applyFill="1" applyBorder="1" applyAlignment="1">
      <alignment horizontal="center" vertical="center"/>
      <protection/>
    </xf>
    <xf numFmtId="10" fontId="12" fillId="0" borderId="85" xfId="61" applyNumberFormat="1" applyFont="1" applyFill="1" applyBorder="1" applyAlignment="1">
      <alignment horizontal="center" vertical="center"/>
      <protection/>
    </xf>
    <xf numFmtId="0" fontId="4" fillId="0" borderId="37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53" xfId="61" applyFont="1" applyFill="1" applyBorder="1" applyAlignment="1">
      <alignment horizontal="left" vertical="center"/>
      <protection/>
    </xf>
    <xf numFmtId="10" fontId="69" fillId="0" borderId="0" xfId="61" applyNumberFormat="1" applyFont="1" applyBorder="1" applyAlignment="1">
      <alignment horizontal="center" vertical="center" wrapText="1"/>
      <protection/>
    </xf>
    <xf numFmtId="176" fontId="71" fillId="0" borderId="83" xfId="0" applyNumberFormat="1" applyFont="1" applyBorder="1" applyAlignment="1">
      <alignment horizontal="right" vertical="center"/>
    </xf>
    <xf numFmtId="176" fontId="71" fillId="0" borderId="26" xfId="0" applyNumberFormat="1" applyFont="1" applyBorder="1" applyAlignment="1">
      <alignment horizontal="right" vertical="center"/>
    </xf>
    <xf numFmtId="0" fontId="4" fillId="0" borderId="0" xfId="61" applyFont="1" applyBorder="1" applyAlignment="1">
      <alignment horizontal="left" vertical="center"/>
      <protection/>
    </xf>
    <xf numFmtId="3" fontId="4" fillId="0" borderId="37" xfId="61" applyNumberFormat="1" applyFont="1" applyFill="1" applyBorder="1" applyAlignment="1">
      <alignment horizontal="left" vertical="center"/>
      <protection/>
    </xf>
    <xf numFmtId="3" fontId="4" fillId="0" borderId="0" xfId="61" applyNumberFormat="1" applyFont="1" applyFill="1" applyBorder="1" applyAlignment="1">
      <alignment horizontal="left" vertical="center"/>
      <protection/>
    </xf>
    <xf numFmtId="3" fontId="4" fillId="0" borderId="53" xfId="61" applyNumberFormat="1" applyFont="1" applyFill="1" applyBorder="1" applyAlignment="1">
      <alignment horizontal="left" vertical="center"/>
      <protection/>
    </xf>
    <xf numFmtId="0" fontId="78" fillId="39" borderId="70" xfId="61" applyFont="1" applyFill="1" applyBorder="1" applyAlignment="1">
      <alignment horizontal="center" vertical="center" wrapText="1"/>
      <protection/>
    </xf>
    <xf numFmtId="0" fontId="78" fillId="39" borderId="37" xfId="61" applyFont="1" applyFill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3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left" vertical="center" wrapText="1"/>
      <protection/>
    </xf>
    <xf numFmtId="0" fontId="11" fillId="0" borderId="26" xfId="61" applyFont="1" applyBorder="1" applyAlignment="1">
      <alignment horizontal="left" vertical="center" wrapText="1"/>
      <protection/>
    </xf>
    <xf numFmtId="0" fontId="11" fillId="0" borderId="47" xfId="61" applyFont="1" applyBorder="1" applyAlignment="1">
      <alignment horizontal="left" vertical="center" wrapText="1"/>
      <protection/>
    </xf>
    <xf numFmtId="176" fontId="75" fillId="0" borderId="38" xfId="0" applyNumberFormat="1" applyFont="1" applyBorder="1" applyAlignment="1">
      <alignment horizontal="right" vertical="center"/>
    </xf>
    <xf numFmtId="0" fontId="5" fillId="0" borderId="19" xfId="61" applyFont="1" applyBorder="1" applyAlignment="1">
      <alignment horizontal="left" vertical="center"/>
      <protection/>
    </xf>
    <xf numFmtId="0" fontId="5" fillId="0" borderId="26" xfId="61" applyFont="1" applyBorder="1" applyAlignment="1">
      <alignment horizontal="left" vertical="center"/>
      <protection/>
    </xf>
    <xf numFmtId="0" fontId="5" fillId="0" borderId="47" xfId="61" applyFont="1" applyBorder="1" applyAlignment="1">
      <alignment horizontal="left" vertical="center"/>
      <protection/>
    </xf>
    <xf numFmtId="10" fontId="12" fillId="0" borderId="61" xfId="61" applyNumberFormat="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62" xfId="61" applyFont="1" applyBorder="1" applyAlignment="1">
      <alignment horizontal="center" vertical="center"/>
      <protection/>
    </xf>
    <xf numFmtId="3" fontId="68" fillId="0" borderId="70" xfId="0" applyNumberFormat="1" applyFont="1" applyBorder="1" applyAlignment="1">
      <alignment horizontal="center" vertical="center"/>
    </xf>
    <xf numFmtId="0" fontId="79" fillId="39" borderId="70" xfId="61" applyFont="1" applyFill="1" applyBorder="1" applyAlignment="1">
      <alignment horizontal="center" vertical="center" wrapText="1"/>
      <protection/>
    </xf>
    <xf numFmtId="0" fontId="79" fillId="39" borderId="38" xfId="61" applyFont="1" applyFill="1" applyBorder="1" applyAlignment="1">
      <alignment horizontal="center" vertical="center" wrapText="1"/>
      <protection/>
    </xf>
    <xf numFmtId="10" fontId="12" fillId="0" borderId="37" xfId="61" applyNumberFormat="1" applyFont="1" applyBorder="1" applyAlignment="1">
      <alignment horizontal="left" vertical="center"/>
      <protection/>
    </xf>
    <xf numFmtId="10" fontId="12" fillId="0" borderId="0" xfId="61" applyNumberFormat="1" applyFont="1" applyBorder="1" applyAlignment="1">
      <alignment horizontal="left" vertical="center"/>
      <protection/>
    </xf>
    <xf numFmtId="10" fontId="12" fillId="0" borderId="53" xfId="61" applyNumberFormat="1" applyFont="1" applyBorder="1" applyAlignment="1">
      <alignment horizontal="left" vertical="center"/>
      <protection/>
    </xf>
    <xf numFmtId="176" fontId="80" fillId="0" borderId="78" xfId="0" applyNumberFormat="1" applyFont="1" applyBorder="1" applyAlignment="1">
      <alignment horizontal="right" vertical="center"/>
    </xf>
    <xf numFmtId="176" fontId="80" fillId="0" borderId="79" xfId="0" applyNumberFormat="1" applyFont="1" applyBorder="1" applyAlignment="1">
      <alignment horizontal="right" vertical="center"/>
    </xf>
    <xf numFmtId="176" fontId="80" fillId="0" borderId="86" xfId="0" applyNumberFormat="1" applyFont="1" applyBorder="1" applyAlignment="1">
      <alignment horizontal="right" vertical="center"/>
    </xf>
    <xf numFmtId="176" fontId="80" fillId="0" borderId="84" xfId="0" applyNumberFormat="1" applyFont="1" applyBorder="1" applyAlignment="1">
      <alignment horizontal="right" vertical="center"/>
    </xf>
    <xf numFmtId="0" fontId="77" fillId="6" borderId="37" xfId="61" applyFont="1" applyFill="1" applyBorder="1" applyAlignment="1">
      <alignment horizontal="center" vertical="center"/>
      <protection/>
    </xf>
    <xf numFmtId="0" fontId="77" fillId="6" borderId="38" xfId="61" applyFont="1" applyFill="1" applyBorder="1" applyAlignment="1">
      <alignment horizontal="center" vertical="center"/>
      <protection/>
    </xf>
    <xf numFmtId="3" fontId="68" fillId="38" borderId="30" xfId="0" applyNumberFormat="1" applyFont="1" applyFill="1" applyBorder="1" applyAlignment="1">
      <alignment horizontal="center" vertical="center"/>
    </xf>
    <xf numFmtId="0" fontId="68" fillId="38" borderId="0" xfId="0" applyFont="1" applyFill="1" applyBorder="1" applyAlignment="1">
      <alignment horizontal="center" vertical="center"/>
    </xf>
    <xf numFmtId="176" fontId="71" fillId="0" borderId="30" xfId="0" applyNumberFormat="1" applyFont="1" applyBorder="1" applyAlignment="1">
      <alignment horizontal="right" vertical="center"/>
    </xf>
    <xf numFmtId="176" fontId="71" fillId="0" borderId="0" xfId="0" applyNumberFormat="1" applyFont="1" applyBorder="1" applyAlignment="1">
      <alignment horizontal="right" vertical="center"/>
    </xf>
    <xf numFmtId="176" fontId="71" fillId="0" borderId="31" xfId="0" applyNumberFormat="1" applyFont="1" applyBorder="1" applyAlignment="1">
      <alignment horizontal="right" vertical="center"/>
    </xf>
    <xf numFmtId="0" fontId="77" fillId="6" borderId="87" xfId="61" applyFont="1" applyFill="1" applyBorder="1" applyAlignment="1">
      <alignment horizontal="center" vertical="center"/>
      <protection/>
    </xf>
    <xf numFmtId="0" fontId="77" fillId="6" borderId="83" xfId="61" applyFont="1" applyFill="1" applyBorder="1" applyAlignment="1">
      <alignment horizontal="center" vertical="center"/>
      <protection/>
    </xf>
    <xf numFmtId="0" fontId="81" fillId="39" borderId="37" xfId="61" applyFont="1" applyFill="1" applyBorder="1" applyAlignment="1">
      <alignment horizontal="center" vertical="center" wrapText="1"/>
      <protection/>
    </xf>
    <xf numFmtId="0" fontId="81" fillId="39" borderId="38" xfId="61" applyFont="1" applyFill="1" applyBorder="1" applyAlignment="1">
      <alignment horizontal="center" vertical="center" wrapText="1"/>
      <protection/>
    </xf>
    <xf numFmtId="3" fontId="68" fillId="0" borderId="88" xfId="0" applyNumberFormat="1" applyFont="1" applyBorder="1" applyAlignment="1">
      <alignment horizontal="center" vertical="center"/>
    </xf>
    <xf numFmtId="0" fontId="68" fillId="0" borderId="89" xfId="0" applyFont="1" applyBorder="1" applyAlignment="1">
      <alignment horizontal="center" vertical="center"/>
    </xf>
    <xf numFmtId="0" fontId="78" fillId="6" borderId="37" xfId="61" applyFont="1" applyFill="1" applyBorder="1" applyAlignment="1">
      <alignment horizontal="center" vertical="center" wrapText="1"/>
      <protection/>
    </xf>
    <xf numFmtId="0" fontId="78" fillId="6" borderId="90" xfId="61" applyFont="1" applyFill="1" applyBorder="1" applyAlignment="1">
      <alignment horizontal="center" vertical="center" wrapText="1"/>
      <protection/>
    </xf>
    <xf numFmtId="3" fontId="68" fillId="6" borderId="91" xfId="0" applyNumberFormat="1" applyFont="1" applyFill="1" applyBorder="1" applyAlignment="1">
      <alignment horizontal="center" vertical="center"/>
    </xf>
    <xf numFmtId="0" fontId="68" fillId="6" borderId="92" xfId="0" applyFont="1" applyFill="1" applyBorder="1" applyAlignment="1">
      <alignment horizontal="center" vertical="center"/>
    </xf>
    <xf numFmtId="3" fontId="68" fillId="0" borderId="93" xfId="0" applyNumberFormat="1" applyFont="1" applyBorder="1" applyAlignment="1">
      <alignment horizontal="center" vertical="center"/>
    </xf>
    <xf numFmtId="0" fontId="68" fillId="0" borderId="94" xfId="0" applyFont="1" applyBorder="1" applyAlignment="1">
      <alignment horizontal="center" vertical="center"/>
    </xf>
    <xf numFmtId="3" fontId="68" fillId="6" borderId="95" xfId="0" applyNumberFormat="1" applyFont="1" applyFill="1" applyBorder="1" applyAlignment="1">
      <alignment horizontal="center" vertical="center"/>
    </xf>
    <xf numFmtId="0" fontId="68" fillId="6" borderId="96" xfId="0" applyFont="1" applyFill="1" applyBorder="1" applyAlignment="1">
      <alignment horizontal="center" vertical="center"/>
    </xf>
    <xf numFmtId="3" fontId="4" fillId="0" borderId="37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53" xfId="61" applyFont="1" applyFill="1" applyBorder="1" applyAlignment="1">
      <alignment horizontal="center" vertical="center"/>
      <protection/>
    </xf>
    <xf numFmtId="10" fontId="4" fillId="0" borderId="37" xfId="61" applyNumberFormat="1" applyFont="1" applyFill="1" applyBorder="1" applyAlignment="1">
      <alignment horizontal="left" vertical="center"/>
      <protection/>
    </xf>
    <xf numFmtId="176" fontId="71" fillId="6" borderId="97" xfId="0" applyNumberFormat="1" applyFont="1" applyFill="1" applyBorder="1" applyAlignment="1">
      <alignment horizontal="right" vertical="center"/>
    </xf>
    <xf numFmtId="176" fontId="71" fillId="6" borderId="98" xfId="0" applyNumberFormat="1" applyFont="1" applyFill="1" applyBorder="1" applyAlignment="1">
      <alignment horizontal="right" vertical="center"/>
    </xf>
    <xf numFmtId="3" fontId="4" fillId="0" borderId="34" xfId="61" applyNumberFormat="1" applyFont="1" applyFill="1" applyBorder="1" applyAlignment="1">
      <alignment horizontal="left" vertical="center"/>
      <protection/>
    </xf>
    <xf numFmtId="0" fontId="4" fillId="0" borderId="34" xfId="61" applyFont="1" applyFill="1" applyBorder="1" applyAlignment="1">
      <alignment horizontal="left" vertical="center"/>
      <protection/>
    </xf>
    <xf numFmtId="0" fontId="4" fillId="0" borderId="64" xfId="61" applyFont="1" applyFill="1" applyBorder="1" applyAlignment="1">
      <alignment horizontal="left" vertical="center"/>
      <protection/>
    </xf>
    <xf numFmtId="3" fontId="12" fillId="40" borderId="37" xfId="61" applyNumberFormat="1" applyFont="1" applyFill="1" applyBorder="1" applyAlignment="1">
      <alignment horizontal="center" vertical="center"/>
      <protection/>
    </xf>
    <xf numFmtId="0" fontId="12" fillId="40" borderId="0" xfId="61" applyFont="1" applyFill="1" applyBorder="1" applyAlignment="1">
      <alignment horizontal="center" vertical="center"/>
      <protection/>
    </xf>
    <xf numFmtId="0" fontId="12" fillId="40" borderId="53" xfId="61" applyFont="1" applyFill="1" applyBorder="1" applyAlignment="1">
      <alignment horizontal="center" vertical="center"/>
      <protection/>
    </xf>
    <xf numFmtId="0" fontId="12" fillId="40" borderId="37" xfId="61" applyFont="1" applyFill="1" applyBorder="1" applyAlignment="1">
      <alignment horizontal="left" vertical="center"/>
      <protection/>
    </xf>
    <xf numFmtId="0" fontId="12" fillId="40" borderId="0" xfId="61" applyFont="1" applyFill="1" applyBorder="1" applyAlignment="1">
      <alignment horizontal="left" vertical="center"/>
      <protection/>
    </xf>
    <xf numFmtId="0" fontId="12" fillId="40" borderId="53" xfId="61" applyFont="1" applyFill="1" applyBorder="1" applyAlignment="1">
      <alignment horizontal="left" vertical="center"/>
      <protection/>
    </xf>
    <xf numFmtId="0" fontId="4" fillId="0" borderId="38" xfId="61" applyFont="1" applyFill="1" applyBorder="1" applyAlignment="1">
      <alignment horizontal="left" vertical="center"/>
      <protection/>
    </xf>
    <xf numFmtId="3" fontId="12" fillId="40" borderId="37" xfId="61" applyNumberFormat="1" applyFont="1" applyFill="1" applyBorder="1" applyAlignment="1">
      <alignment horizontal="left" vertical="center"/>
      <protection/>
    </xf>
    <xf numFmtId="3" fontId="12" fillId="40" borderId="0" xfId="61" applyNumberFormat="1" applyFont="1" applyFill="1" applyBorder="1" applyAlignment="1">
      <alignment horizontal="left" vertical="center"/>
      <protection/>
    </xf>
    <xf numFmtId="3" fontId="12" fillId="40" borderId="53" xfId="61" applyNumberFormat="1" applyFont="1" applyFill="1" applyBorder="1" applyAlignment="1">
      <alignment horizontal="left" vertical="center"/>
      <protection/>
    </xf>
    <xf numFmtId="0" fontId="4" fillId="0" borderId="38" xfId="61" applyFont="1" applyBorder="1" applyAlignment="1">
      <alignment horizontal="left" vertical="center"/>
      <protection/>
    </xf>
    <xf numFmtId="0" fontId="71" fillId="0" borderId="64" xfId="0" applyFont="1" applyBorder="1" applyAlignment="1">
      <alignment horizontal="left" vertical="center"/>
    </xf>
    <xf numFmtId="176" fontId="68" fillId="0" borderId="78" xfId="0" applyNumberFormat="1" applyFont="1" applyBorder="1" applyAlignment="1">
      <alignment horizontal="right" vertical="center"/>
    </xf>
    <xf numFmtId="176" fontId="68" fillId="0" borderId="79" xfId="0" applyNumberFormat="1" applyFont="1" applyBorder="1" applyAlignment="1">
      <alignment horizontal="right" vertical="center"/>
    </xf>
    <xf numFmtId="176" fontId="71" fillId="0" borderId="37" xfId="0" applyNumberFormat="1" applyFont="1" applyBorder="1" applyAlignment="1">
      <alignment horizontal="right" vertical="center"/>
    </xf>
    <xf numFmtId="176" fontId="68" fillId="0" borderId="78" xfId="0" applyNumberFormat="1" applyFont="1" applyFill="1" applyBorder="1" applyAlignment="1">
      <alignment horizontal="right" vertical="center"/>
    </xf>
    <xf numFmtId="176" fontId="68" fillId="0" borderId="79" xfId="0" applyNumberFormat="1" applyFont="1" applyFill="1" applyBorder="1" applyAlignment="1">
      <alignment horizontal="right" vertical="center"/>
    </xf>
    <xf numFmtId="3" fontId="68" fillId="0" borderId="51" xfId="0" applyNumberFormat="1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99" xfId="0" applyFont="1" applyBorder="1" applyAlignment="1">
      <alignment horizontal="center" vertical="center"/>
    </xf>
    <xf numFmtId="176" fontId="68" fillId="0" borderId="100" xfId="0" applyNumberFormat="1" applyFont="1" applyBorder="1" applyAlignment="1">
      <alignment horizontal="right" vertical="center"/>
    </xf>
    <xf numFmtId="0" fontId="9" fillId="41" borderId="37" xfId="61" applyFont="1" applyFill="1" applyBorder="1" applyAlignment="1">
      <alignment horizontal="left" vertical="center"/>
      <protection/>
    </xf>
    <xf numFmtId="0" fontId="73" fillId="41" borderId="53" xfId="0" applyFont="1" applyFill="1" applyBorder="1" applyAlignment="1">
      <alignment horizontal="left" vertical="center"/>
    </xf>
    <xf numFmtId="0" fontId="78" fillId="6" borderId="101" xfId="61" applyFont="1" applyFill="1" applyBorder="1" applyAlignment="1">
      <alignment horizontal="center" vertical="center" wrapText="1"/>
      <protection/>
    </xf>
    <xf numFmtId="0" fontId="78" fillId="6" borderId="83" xfId="61" applyFont="1" applyFill="1" applyBorder="1" applyAlignment="1">
      <alignment horizontal="center" vertical="center" wrapText="1"/>
      <protection/>
    </xf>
    <xf numFmtId="176" fontId="71" fillId="0" borderId="30" xfId="0" applyNumberFormat="1" applyFont="1" applyFill="1" applyBorder="1" applyAlignment="1">
      <alignment horizontal="right" vertical="center"/>
    </xf>
    <xf numFmtId="176" fontId="71" fillId="0" borderId="0" xfId="0" applyNumberFormat="1" applyFont="1" applyFill="1" applyBorder="1" applyAlignment="1">
      <alignment horizontal="right" vertical="center"/>
    </xf>
    <xf numFmtId="176" fontId="71" fillId="0" borderId="102" xfId="0" applyNumberFormat="1" applyFont="1" applyFill="1" applyBorder="1" applyAlignment="1">
      <alignment horizontal="right" vertical="center"/>
    </xf>
    <xf numFmtId="3" fontId="68" fillId="0" borderId="28" xfId="0" applyNumberFormat="1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103" xfId="0" applyFont="1" applyFill="1" applyBorder="1" applyAlignment="1">
      <alignment horizontal="center" vertical="center"/>
    </xf>
    <xf numFmtId="3" fontId="68" fillId="0" borderId="37" xfId="0" applyNumberFormat="1" applyFont="1" applyBorder="1" applyAlignment="1">
      <alignment horizontal="center" vertical="center"/>
    </xf>
    <xf numFmtId="176" fontId="68" fillId="0" borderId="84" xfId="0" applyNumberFormat="1" applyFont="1" applyBorder="1" applyAlignment="1">
      <alignment horizontal="right" vertical="center"/>
    </xf>
    <xf numFmtId="176" fontId="71" fillId="0" borderId="104" xfId="0" applyNumberFormat="1" applyFont="1" applyBorder="1" applyAlignment="1">
      <alignment horizontal="right" vertical="center"/>
    </xf>
    <xf numFmtId="3" fontId="68" fillId="0" borderId="105" xfId="0" applyNumberFormat="1" applyFont="1" applyBorder="1" applyAlignment="1">
      <alignment horizontal="center" vertical="center"/>
    </xf>
    <xf numFmtId="3" fontId="68" fillId="0" borderId="106" xfId="0" applyNumberFormat="1" applyFont="1" applyBorder="1" applyAlignment="1">
      <alignment horizontal="center" vertical="center"/>
    </xf>
    <xf numFmtId="0" fontId="68" fillId="0" borderId="107" xfId="0" applyFont="1" applyBorder="1" applyAlignment="1">
      <alignment horizontal="center" vertical="center"/>
    </xf>
    <xf numFmtId="176" fontId="75" fillId="0" borderId="78" xfId="0" applyNumberFormat="1" applyFont="1" applyBorder="1" applyAlignment="1">
      <alignment horizontal="right" vertical="center"/>
    </xf>
    <xf numFmtId="176" fontId="75" fillId="0" borderId="79" xfId="0" applyNumberFormat="1" applyFont="1" applyBorder="1" applyAlignment="1">
      <alignment horizontal="right" vertical="center"/>
    </xf>
    <xf numFmtId="176" fontId="75" fillId="0" borderId="86" xfId="0" applyNumberFormat="1" applyFont="1" applyBorder="1" applyAlignment="1">
      <alignment horizontal="right" vertical="center"/>
    </xf>
    <xf numFmtId="3" fontId="68" fillId="0" borderId="108" xfId="0" applyNumberFormat="1" applyFont="1" applyFill="1" applyBorder="1" applyAlignment="1">
      <alignment horizontal="center" vertical="center"/>
    </xf>
    <xf numFmtId="0" fontId="68" fillId="0" borderId="94" xfId="0" applyFont="1" applyFill="1" applyBorder="1" applyAlignment="1">
      <alignment horizontal="center" vertical="center"/>
    </xf>
    <xf numFmtId="176" fontId="71" fillId="38" borderId="57" xfId="0" applyNumberFormat="1" applyFont="1" applyFill="1" applyBorder="1" applyAlignment="1">
      <alignment horizontal="right" vertical="center"/>
    </xf>
    <xf numFmtId="0" fontId="9" fillId="39" borderId="0" xfId="61" applyFont="1" applyFill="1" applyBorder="1" applyAlignment="1">
      <alignment horizontal="left" vertical="center"/>
      <protection/>
    </xf>
    <xf numFmtId="0" fontId="73" fillId="39" borderId="53" xfId="0" applyFont="1" applyFill="1" applyBorder="1" applyAlignment="1">
      <alignment horizontal="left" vertical="center"/>
    </xf>
    <xf numFmtId="0" fontId="71" fillId="0" borderId="53" xfId="0" applyFont="1" applyBorder="1" applyAlignment="1">
      <alignment horizontal="left" vertical="center"/>
    </xf>
    <xf numFmtId="176" fontId="71" fillId="36" borderId="109" xfId="0" applyNumberFormat="1" applyFont="1" applyFill="1" applyBorder="1" applyAlignment="1">
      <alignment horizontal="right" vertical="center"/>
    </xf>
    <xf numFmtId="176" fontId="71" fillId="36" borderId="110" xfId="0" applyNumberFormat="1" applyFont="1" applyFill="1" applyBorder="1" applyAlignment="1">
      <alignment horizontal="right" vertical="center"/>
    </xf>
    <xf numFmtId="176" fontId="71" fillId="36" borderId="111" xfId="0" applyNumberFormat="1" applyFont="1" applyFill="1" applyBorder="1" applyAlignment="1">
      <alignment horizontal="right" vertical="center"/>
    </xf>
    <xf numFmtId="176" fontId="71" fillId="0" borderId="57" xfId="0" applyNumberFormat="1" applyFont="1" applyFill="1" applyBorder="1" applyAlignment="1">
      <alignment horizontal="right" vertical="center"/>
    </xf>
    <xf numFmtId="3" fontId="68" fillId="0" borderId="112" xfId="0" applyNumberFormat="1" applyFont="1" applyFill="1" applyBorder="1" applyAlignment="1">
      <alignment horizontal="center" vertical="center"/>
    </xf>
    <xf numFmtId="0" fontId="68" fillId="0" borderId="113" xfId="0" applyFont="1" applyFill="1" applyBorder="1" applyAlignment="1">
      <alignment horizontal="center" vertical="center"/>
    </xf>
    <xf numFmtId="0" fontId="68" fillId="0" borderId="114" xfId="0" applyFont="1" applyFill="1" applyBorder="1" applyAlignment="1">
      <alignment horizontal="center" vertical="center"/>
    </xf>
    <xf numFmtId="0" fontId="74" fillId="42" borderId="37" xfId="61" applyFont="1" applyFill="1" applyBorder="1" applyAlignment="1">
      <alignment horizontal="left" vertical="center"/>
      <protection/>
    </xf>
    <xf numFmtId="0" fontId="82" fillId="42" borderId="53" xfId="0" applyFont="1" applyFill="1" applyBorder="1" applyAlignment="1">
      <alignment horizontal="left" vertical="center"/>
    </xf>
    <xf numFmtId="176" fontId="71" fillId="6" borderId="115" xfId="0" applyNumberFormat="1" applyFont="1" applyFill="1" applyBorder="1" applyAlignment="1">
      <alignment horizontal="right" vertical="center"/>
    </xf>
    <xf numFmtId="3" fontId="68" fillId="0" borderId="106" xfId="0" applyNumberFormat="1" applyFont="1" applyFill="1" applyBorder="1" applyAlignment="1">
      <alignment horizontal="center" vertical="center"/>
    </xf>
    <xf numFmtId="0" fontId="68" fillId="0" borderId="107" xfId="0" applyFont="1" applyFill="1" applyBorder="1" applyAlignment="1">
      <alignment horizontal="center" vertical="center"/>
    </xf>
    <xf numFmtId="0" fontId="68" fillId="0" borderId="116" xfId="0" applyFont="1" applyFill="1" applyBorder="1" applyAlignment="1">
      <alignment horizontal="center" vertical="center"/>
    </xf>
    <xf numFmtId="0" fontId="68" fillId="0" borderId="117" xfId="0" applyFont="1" applyFill="1" applyBorder="1" applyAlignment="1">
      <alignment horizontal="center" vertical="center"/>
    </xf>
    <xf numFmtId="176" fontId="76" fillId="0" borderId="33" xfId="0" applyNumberFormat="1" applyFont="1" applyBorder="1" applyAlignment="1">
      <alignment horizontal="right" vertical="center"/>
    </xf>
    <xf numFmtId="176" fontId="76" fillId="0" borderId="34" xfId="0" applyNumberFormat="1" applyFont="1" applyBorder="1" applyAlignment="1">
      <alignment horizontal="right" vertical="center"/>
    </xf>
    <xf numFmtId="0" fontId="73" fillId="0" borderId="53" xfId="0" applyFont="1" applyBorder="1" applyAlignment="1">
      <alignment horizontal="center" vertical="center"/>
    </xf>
    <xf numFmtId="0" fontId="70" fillId="32" borderId="118" xfId="61" applyFont="1" applyFill="1" applyBorder="1" applyAlignment="1">
      <alignment horizontal="center" vertical="center" wrapText="1"/>
      <protection/>
    </xf>
    <xf numFmtId="0" fontId="70" fillId="32" borderId="119" xfId="61" applyFont="1" applyFill="1" applyBorder="1" applyAlignment="1">
      <alignment horizontal="center" vertical="center" wrapText="1"/>
      <protection/>
    </xf>
    <xf numFmtId="0" fontId="70" fillId="32" borderId="120" xfId="61" applyFont="1" applyFill="1" applyBorder="1" applyAlignment="1">
      <alignment horizontal="center" vertical="center" wrapText="1"/>
      <protection/>
    </xf>
    <xf numFmtId="3" fontId="68" fillId="0" borderId="3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76" fontId="76" fillId="0" borderId="85" xfId="0" applyNumberFormat="1" applyFont="1" applyFill="1" applyBorder="1" applyAlignment="1">
      <alignment horizontal="right" vertical="center"/>
    </xf>
    <xf numFmtId="176" fontId="68" fillId="0" borderId="85" xfId="0" applyNumberFormat="1" applyFont="1" applyFill="1" applyBorder="1" applyAlignment="1">
      <alignment horizontal="right" vertical="center"/>
    </xf>
    <xf numFmtId="0" fontId="68" fillId="0" borderId="121" xfId="0" applyFont="1" applyFill="1" applyBorder="1" applyAlignment="1">
      <alignment horizontal="center" vertical="center"/>
    </xf>
    <xf numFmtId="176" fontId="71" fillId="0" borderId="53" xfId="0" applyNumberFormat="1" applyFont="1" applyFill="1" applyBorder="1" applyAlignment="1">
      <alignment horizontal="right" vertical="center"/>
    </xf>
    <xf numFmtId="176" fontId="71" fillId="0" borderId="85" xfId="0" applyNumberFormat="1" applyFont="1" applyBorder="1" applyAlignment="1">
      <alignment horizontal="right" vertical="center"/>
    </xf>
    <xf numFmtId="0" fontId="68" fillId="6" borderId="122" xfId="0" applyFont="1" applyFill="1" applyBorder="1" applyAlignment="1">
      <alignment horizontal="center" vertical="center"/>
    </xf>
    <xf numFmtId="176" fontId="71" fillId="0" borderId="84" xfId="0" applyNumberFormat="1" applyFont="1" applyBorder="1" applyAlignment="1">
      <alignment horizontal="right" vertical="center"/>
    </xf>
    <xf numFmtId="0" fontId="68" fillId="36" borderId="31" xfId="0" applyFont="1" applyFill="1" applyBorder="1" applyAlignment="1">
      <alignment horizontal="center" vertical="center"/>
    </xf>
    <xf numFmtId="3" fontId="68" fillId="36" borderId="0" xfId="0" applyNumberFormat="1" applyFont="1" applyFill="1" applyBorder="1" applyAlignment="1">
      <alignment horizontal="center" vertical="center"/>
    </xf>
    <xf numFmtId="176" fontId="71" fillId="36" borderId="123" xfId="0" applyNumberFormat="1" applyFont="1" applyFill="1" applyBorder="1" applyAlignment="1">
      <alignment horizontal="right" vertical="center"/>
    </xf>
    <xf numFmtId="176" fontId="71" fillId="36" borderId="124" xfId="0" applyNumberFormat="1" applyFont="1" applyFill="1" applyBorder="1" applyAlignment="1">
      <alignment horizontal="right" vertical="center"/>
    </xf>
    <xf numFmtId="176" fontId="71" fillId="36" borderId="125" xfId="0" applyNumberFormat="1" applyFont="1" applyFill="1" applyBorder="1" applyAlignment="1">
      <alignment horizontal="right" vertical="center"/>
    </xf>
    <xf numFmtId="0" fontId="77" fillId="33" borderId="87" xfId="61" applyFont="1" applyFill="1" applyBorder="1" applyAlignment="1">
      <alignment horizontal="center" vertical="center" wrapText="1"/>
      <protection/>
    </xf>
    <xf numFmtId="0" fontId="77" fillId="33" borderId="38" xfId="61" applyFont="1" applyFill="1" applyBorder="1" applyAlignment="1">
      <alignment horizontal="center" vertical="center" wrapText="1"/>
      <protection/>
    </xf>
    <xf numFmtId="3" fontId="68" fillId="0" borderId="126" xfId="0" applyNumberFormat="1" applyFont="1" applyBorder="1" applyAlignment="1">
      <alignment horizontal="center" vertical="center"/>
    </xf>
    <xf numFmtId="0" fontId="70" fillId="32" borderId="127" xfId="61" applyFont="1" applyFill="1" applyBorder="1" applyAlignment="1">
      <alignment horizontal="center" vertical="center" wrapText="1"/>
      <protection/>
    </xf>
    <xf numFmtId="0" fontId="70" fillId="32" borderId="0" xfId="61" applyFont="1" applyFill="1" applyBorder="1" applyAlignment="1">
      <alignment horizontal="center" vertical="center" wrapText="1"/>
      <protection/>
    </xf>
    <xf numFmtId="0" fontId="68" fillId="0" borderId="53" xfId="0" applyFont="1" applyFill="1" applyBorder="1" applyAlignment="1">
      <alignment horizontal="center" vertical="center"/>
    </xf>
    <xf numFmtId="0" fontId="69" fillId="33" borderId="128" xfId="61" applyFont="1" applyFill="1" applyBorder="1" applyAlignment="1">
      <alignment horizontal="center" vertical="center" wrapText="1"/>
      <protection/>
    </xf>
    <xf numFmtId="3" fontId="68" fillId="0" borderId="0" xfId="0" applyNumberFormat="1" applyFont="1" applyBorder="1" applyAlignment="1">
      <alignment horizontal="center" vertical="center"/>
    </xf>
    <xf numFmtId="176" fontId="71" fillId="0" borderId="86" xfId="0" applyNumberFormat="1" applyFont="1" applyBorder="1" applyAlignment="1">
      <alignment horizontal="right" vertical="center"/>
    </xf>
    <xf numFmtId="176" fontId="71" fillId="36" borderId="129" xfId="0" applyNumberFormat="1" applyFont="1" applyFill="1" applyBorder="1" applyAlignment="1">
      <alignment horizontal="right" vertical="center"/>
    </xf>
    <xf numFmtId="176" fontId="71" fillId="36" borderId="130" xfId="0" applyNumberFormat="1" applyFont="1" applyFill="1" applyBorder="1" applyAlignment="1">
      <alignment horizontal="right" vertical="center"/>
    </xf>
    <xf numFmtId="3" fontId="68" fillId="36" borderId="93" xfId="0" applyNumberFormat="1" applyFont="1" applyFill="1" applyBorder="1" applyAlignment="1">
      <alignment horizontal="center" vertical="center"/>
    </xf>
    <xf numFmtId="0" fontId="68" fillId="36" borderId="94" xfId="0" applyFont="1" applyFill="1" applyBorder="1" applyAlignment="1">
      <alignment horizontal="center" vertical="center"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31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25" xfId="61" applyFont="1" applyBorder="1" applyAlignment="1">
      <alignment horizontal="left" vertical="center"/>
      <protection/>
    </xf>
    <xf numFmtId="0" fontId="5" fillId="0" borderId="131" xfId="61" applyFont="1" applyBorder="1" applyAlignment="1">
      <alignment horizontal="left" vertical="center"/>
      <protection/>
    </xf>
    <xf numFmtId="10" fontId="69" fillId="0" borderId="80" xfId="61" applyNumberFormat="1" applyFont="1" applyBorder="1" applyAlignment="1">
      <alignment horizontal="center" vertical="center" wrapText="1"/>
      <protection/>
    </xf>
    <xf numFmtId="0" fontId="69" fillId="0" borderId="81" xfId="61" applyFont="1" applyBorder="1" applyAlignment="1">
      <alignment horizontal="center" vertical="center" wrapText="1"/>
      <protection/>
    </xf>
    <xf numFmtId="0" fontId="74" fillId="32" borderId="132" xfId="61" applyFont="1" applyFill="1" applyBorder="1" applyAlignment="1">
      <alignment horizontal="center" vertical="center" wrapText="1"/>
      <protection/>
    </xf>
    <xf numFmtId="0" fontId="74" fillId="32" borderId="0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left" vertical="center" wrapText="1"/>
      <protection/>
    </xf>
    <xf numFmtId="0" fontId="4" fillId="0" borderId="26" xfId="61" applyFont="1" applyFill="1" applyBorder="1" applyAlignment="1">
      <alignment horizontal="left" vertical="center" wrapText="1"/>
      <protection/>
    </xf>
    <xf numFmtId="0" fontId="4" fillId="0" borderId="47" xfId="61" applyFont="1" applyFill="1" applyBorder="1" applyAlignment="1">
      <alignment horizontal="left" vertical="center" wrapText="1"/>
      <protection/>
    </xf>
    <xf numFmtId="3" fontId="4" fillId="0" borderId="26" xfId="61" applyNumberFormat="1" applyFont="1" applyFill="1" applyBorder="1" applyAlignment="1">
      <alignment horizontal="left" vertical="center" wrapText="1"/>
      <protection/>
    </xf>
    <xf numFmtId="0" fontId="4" fillId="0" borderId="46" xfId="61" applyFont="1" applyFill="1" applyBorder="1" applyAlignment="1">
      <alignment horizontal="left" vertical="center" wrapText="1"/>
      <protection/>
    </xf>
    <xf numFmtId="0" fontId="69" fillId="0" borderId="31" xfId="61" applyFont="1" applyBorder="1" applyAlignment="1">
      <alignment horizontal="center" vertical="center" wrapText="1"/>
      <protection/>
    </xf>
    <xf numFmtId="0" fontId="70" fillId="32" borderId="133" xfId="61" applyFont="1" applyFill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left" vertical="center" wrapText="1"/>
      <protection/>
    </xf>
    <xf numFmtId="0" fontId="4" fillId="0" borderId="25" xfId="61" applyFont="1" applyBorder="1" applyAlignment="1">
      <alignment horizontal="left" vertical="center" wrapText="1"/>
      <protection/>
    </xf>
    <xf numFmtId="0" fontId="4" fillId="0" borderId="17" xfId="61" applyFont="1" applyFill="1" applyBorder="1" applyAlignment="1">
      <alignment horizontal="left" vertical="center" wrapText="1"/>
      <protection/>
    </xf>
    <xf numFmtId="0" fontId="4" fillId="0" borderId="25" xfId="61" applyFont="1" applyFill="1" applyBorder="1" applyAlignment="1">
      <alignment horizontal="left" vertical="center" wrapText="1"/>
      <protection/>
    </xf>
    <xf numFmtId="0" fontId="4" fillId="0" borderId="131" xfId="61" applyFont="1" applyFill="1" applyBorder="1" applyAlignment="1">
      <alignment horizontal="left" vertical="center" wrapText="1"/>
      <protection/>
    </xf>
    <xf numFmtId="3" fontId="4" fillId="0" borderId="25" xfId="61" applyNumberFormat="1" applyFont="1" applyFill="1" applyBorder="1" applyAlignment="1">
      <alignment horizontal="left" vertical="center" wrapText="1"/>
      <protection/>
    </xf>
    <xf numFmtId="0" fontId="4" fillId="0" borderId="134" xfId="61" applyFont="1" applyFill="1" applyBorder="1" applyAlignment="1">
      <alignment horizontal="left" vertical="center" wrapText="1"/>
      <protection/>
    </xf>
    <xf numFmtId="0" fontId="17" fillId="0" borderId="37" xfId="61" applyFont="1" applyBorder="1" applyAlignment="1">
      <alignment horizontal="left" vertical="center" wrapText="1"/>
      <protection/>
    </xf>
    <xf numFmtId="0" fontId="17" fillId="0" borderId="0" xfId="61" applyFont="1" applyBorder="1" applyAlignment="1">
      <alignment horizontal="left" vertical="center" wrapText="1"/>
      <protection/>
    </xf>
    <xf numFmtId="0" fontId="17" fillId="0" borderId="53" xfId="61" applyFont="1" applyBorder="1" applyAlignment="1">
      <alignment horizontal="left" vertical="center" wrapText="1"/>
      <protection/>
    </xf>
    <xf numFmtId="0" fontId="17" fillId="0" borderId="38" xfId="61" applyFont="1" applyBorder="1" applyAlignment="1">
      <alignment horizontal="left" vertical="center" wrapText="1"/>
      <protection/>
    </xf>
    <xf numFmtId="0" fontId="17" fillId="0" borderId="34" xfId="61" applyFont="1" applyBorder="1" applyAlignment="1">
      <alignment horizontal="left" vertical="center" wrapText="1"/>
      <protection/>
    </xf>
    <xf numFmtId="0" fontId="17" fillId="0" borderId="64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5"/>
  <sheetViews>
    <sheetView tabSelected="1" zoomScale="50" zoomScaleNormal="50" zoomScalePageLayoutView="0" workbookViewId="0" topLeftCell="H1">
      <selection activeCell="H5" sqref="H5"/>
    </sheetView>
  </sheetViews>
  <sheetFormatPr defaultColWidth="9.140625" defaultRowHeight="15"/>
  <cols>
    <col min="1" max="1" width="6.421875" style="0" customWidth="1"/>
    <col min="2" max="11" width="16.7109375" style="0" customWidth="1"/>
    <col min="12" max="12" width="15.7109375" style="0" customWidth="1"/>
    <col min="13" max="27" width="9.7109375" style="0" customWidth="1"/>
    <col min="28" max="28" width="10.8515625" style="0" customWidth="1"/>
    <col min="29" max="33" width="9.7109375" style="0" customWidth="1"/>
    <col min="34" max="35" width="54.7109375" style="0" customWidth="1"/>
  </cols>
  <sheetData>
    <row r="1" ht="4.5" customHeight="1" thickBot="1"/>
    <row r="2" spans="2:35" ht="66" customHeight="1" thickBot="1">
      <c r="B2" s="89" t="s">
        <v>107</v>
      </c>
      <c r="C2" s="90"/>
      <c r="D2" s="2">
        <v>1</v>
      </c>
      <c r="E2" s="3">
        <v>2</v>
      </c>
      <c r="F2" s="3">
        <v>0</v>
      </c>
      <c r="G2" s="3">
        <v>8</v>
      </c>
      <c r="H2" s="65" t="s">
        <v>103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38" t="s">
        <v>85</v>
      </c>
      <c r="U2" s="38"/>
      <c r="V2" s="97"/>
      <c r="W2" s="98"/>
      <c r="X2" s="98"/>
      <c r="Y2" s="99"/>
      <c r="Z2" s="46" t="s">
        <v>19</v>
      </c>
      <c r="AA2" s="47"/>
      <c r="AB2" s="48"/>
      <c r="AC2" s="57"/>
      <c r="AD2" s="58"/>
      <c r="AE2" s="58"/>
      <c r="AF2" s="58"/>
      <c r="AG2" s="59"/>
      <c r="AH2" s="138" t="s">
        <v>0</v>
      </c>
      <c r="AI2" s="120"/>
    </row>
    <row r="3" spans="2:35" ht="66" customHeight="1">
      <c r="B3" s="114" t="s">
        <v>130</v>
      </c>
      <c r="C3" s="115"/>
      <c r="D3" s="115"/>
      <c r="E3" s="115"/>
      <c r="F3" s="115"/>
      <c r="G3" s="116"/>
      <c r="H3" s="175" t="s">
        <v>131</v>
      </c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/>
      <c r="T3" s="39"/>
      <c r="U3" s="40"/>
      <c r="V3" s="100"/>
      <c r="W3" s="101"/>
      <c r="X3" s="101"/>
      <c r="Y3" s="102"/>
      <c r="Z3" s="49"/>
      <c r="AA3" s="50"/>
      <c r="AB3" s="51"/>
      <c r="AC3" s="60"/>
      <c r="AD3" s="61"/>
      <c r="AE3" s="61"/>
      <c r="AF3" s="61"/>
      <c r="AG3" s="62"/>
      <c r="AH3" s="139"/>
      <c r="AI3" s="121"/>
    </row>
    <row r="4" spans="2:35" ht="66" customHeight="1" thickBot="1">
      <c r="B4" s="117"/>
      <c r="C4" s="118"/>
      <c r="D4" s="118"/>
      <c r="E4" s="118"/>
      <c r="F4" s="118"/>
      <c r="G4" s="119"/>
      <c r="H4" s="94" t="s">
        <v>132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  <c r="T4" s="41"/>
      <c r="U4" s="42"/>
      <c r="V4" s="103"/>
      <c r="W4" s="104"/>
      <c r="X4" s="104"/>
      <c r="Y4" s="105"/>
      <c r="Z4" s="35" t="s">
        <v>18</v>
      </c>
      <c r="AA4" s="36"/>
      <c r="AB4" s="37"/>
      <c r="AC4" s="106"/>
      <c r="AD4" s="107"/>
      <c r="AE4" s="107"/>
      <c r="AF4" s="107"/>
      <c r="AG4" s="108"/>
      <c r="AH4" s="140"/>
      <c r="AI4" s="14"/>
    </row>
    <row r="5" spans="2:35" ht="66" customHeight="1" thickBot="1">
      <c r="B5" s="1"/>
      <c r="C5" s="197" t="s">
        <v>1</v>
      </c>
      <c r="D5" s="198"/>
      <c r="E5" s="198"/>
      <c r="F5" s="198"/>
      <c r="G5" s="199"/>
      <c r="H5" s="6" t="s">
        <v>2</v>
      </c>
      <c r="I5" s="7" t="s">
        <v>3</v>
      </c>
      <c r="J5" s="6" t="s">
        <v>4</v>
      </c>
      <c r="K5" s="178" t="s">
        <v>80</v>
      </c>
      <c r="L5" s="179"/>
      <c r="M5" s="4" t="s">
        <v>5</v>
      </c>
      <c r="N5" s="5" t="s">
        <v>6</v>
      </c>
      <c r="O5" s="52" t="s">
        <v>7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112" t="s">
        <v>100</v>
      </c>
      <c r="AD5" s="112"/>
      <c r="AE5" s="112"/>
      <c r="AF5" s="112"/>
      <c r="AG5" s="113"/>
      <c r="AH5" s="146" t="s">
        <v>119</v>
      </c>
      <c r="AI5" s="147"/>
    </row>
    <row r="6" spans="2:35" ht="66" customHeight="1" thickTop="1">
      <c r="B6" s="25"/>
      <c r="C6" s="200" t="s">
        <v>122</v>
      </c>
      <c r="D6" s="201"/>
      <c r="E6" s="201"/>
      <c r="F6" s="201"/>
      <c r="G6" s="202"/>
      <c r="H6" s="17" t="s">
        <v>113</v>
      </c>
      <c r="I6" s="18">
        <v>25</v>
      </c>
      <c r="J6" s="17" t="s">
        <v>117</v>
      </c>
      <c r="K6" s="31"/>
      <c r="L6" s="32"/>
      <c r="M6" s="15" t="s">
        <v>115</v>
      </c>
      <c r="N6" s="16">
        <v>0</v>
      </c>
      <c r="O6" s="33" t="s">
        <v>124</v>
      </c>
      <c r="P6" s="34"/>
      <c r="Q6" s="34"/>
      <c r="R6" s="34"/>
      <c r="S6" s="34"/>
      <c r="T6" s="34"/>
      <c r="U6" s="34"/>
      <c r="V6" s="34"/>
      <c r="W6" s="43" t="s">
        <v>123</v>
      </c>
      <c r="X6" s="44"/>
      <c r="Y6" s="44"/>
      <c r="Z6" s="44"/>
      <c r="AA6" s="44"/>
      <c r="AB6" s="45"/>
      <c r="AC6" s="91"/>
      <c r="AD6" s="92"/>
      <c r="AE6" s="92"/>
      <c r="AF6" s="92"/>
      <c r="AG6" s="93"/>
      <c r="AH6" s="144" t="s">
        <v>54</v>
      </c>
      <c r="AI6" s="145"/>
    </row>
    <row r="7" spans="2:35" ht="66" customHeight="1">
      <c r="B7" s="24"/>
      <c r="C7" s="207" t="s">
        <v>104</v>
      </c>
      <c r="D7" s="208"/>
      <c r="E7" s="208"/>
      <c r="F7" s="208"/>
      <c r="G7" s="209"/>
      <c r="H7" s="22" t="s">
        <v>113</v>
      </c>
      <c r="I7" s="23">
        <v>51</v>
      </c>
      <c r="J7" s="22" t="s">
        <v>105</v>
      </c>
      <c r="K7" s="63"/>
      <c r="L7" s="64"/>
      <c r="M7" s="11" t="s">
        <v>106</v>
      </c>
      <c r="N7" s="12">
        <v>4</v>
      </c>
      <c r="O7" s="203" t="s">
        <v>121</v>
      </c>
      <c r="P7" s="204"/>
      <c r="Q7" s="204"/>
      <c r="R7" s="204"/>
      <c r="S7" s="204"/>
      <c r="T7" s="204"/>
      <c r="U7" s="204"/>
      <c r="V7" s="205"/>
      <c r="W7" s="122"/>
      <c r="X7" s="123"/>
      <c r="Y7" s="123"/>
      <c r="Z7" s="123"/>
      <c r="AA7" s="123"/>
      <c r="AB7" s="124"/>
      <c r="AC7" s="109"/>
      <c r="AD7" s="110"/>
      <c r="AE7" s="110"/>
      <c r="AF7" s="110"/>
      <c r="AG7" s="111"/>
      <c r="AH7" s="130" t="s">
        <v>55</v>
      </c>
      <c r="AI7" s="131"/>
    </row>
    <row r="8" spans="2:35" ht="66" customHeight="1">
      <c r="B8" s="13"/>
      <c r="C8" s="348" t="s">
        <v>129</v>
      </c>
      <c r="D8" s="349"/>
      <c r="E8" s="349"/>
      <c r="F8" s="349"/>
      <c r="G8" s="350"/>
      <c r="H8" s="19" t="s">
        <v>114</v>
      </c>
      <c r="I8" s="20">
        <v>35</v>
      </c>
      <c r="J8" s="21" t="s">
        <v>117</v>
      </c>
      <c r="K8" s="346"/>
      <c r="L8" s="347"/>
      <c r="M8" s="9" t="s">
        <v>115</v>
      </c>
      <c r="N8" s="10">
        <v>0</v>
      </c>
      <c r="O8" s="362" t="s">
        <v>120</v>
      </c>
      <c r="P8" s="363"/>
      <c r="Q8" s="363"/>
      <c r="R8" s="363"/>
      <c r="S8" s="363"/>
      <c r="T8" s="363"/>
      <c r="U8" s="363"/>
      <c r="V8" s="363"/>
      <c r="W8" s="364"/>
      <c r="X8" s="365"/>
      <c r="Y8" s="365"/>
      <c r="Z8" s="365"/>
      <c r="AA8" s="365"/>
      <c r="AB8" s="366"/>
      <c r="AC8" s="367"/>
      <c r="AD8" s="365"/>
      <c r="AE8" s="365"/>
      <c r="AF8" s="365"/>
      <c r="AG8" s="368"/>
      <c r="AH8" s="130" t="s">
        <v>56</v>
      </c>
      <c r="AI8" s="131"/>
    </row>
    <row r="9" spans="2:35" ht="66" customHeight="1">
      <c r="B9" s="13"/>
      <c r="C9" s="207" t="s">
        <v>128</v>
      </c>
      <c r="D9" s="208"/>
      <c r="E9" s="208"/>
      <c r="F9" s="208"/>
      <c r="G9" s="209"/>
      <c r="H9" s="22" t="s">
        <v>114</v>
      </c>
      <c r="I9" s="23">
        <v>57</v>
      </c>
      <c r="J9" s="22" t="s">
        <v>116</v>
      </c>
      <c r="K9" s="63"/>
      <c r="L9" s="64"/>
      <c r="M9" s="11" t="s">
        <v>115</v>
      </c>
      <c r="N9" s="12">
        <v>0</v>
      </c>
      <c r="O9" s="122" t="s">
        <v>118</v>
      </c>
      <c r="P9" s="123"/>
      <c r="Q9" s="123"/>
      <c r="R9" s="123"/>
      <c r="S9" s="123"/>
      <c r="T9" s="123"/>
      <c r="U9" s="123"/>
      <c r="V9" s="123"/>
      <c r="W9" s="355" t="s">
        <v>125</v>
      </c>
      <c r="X9" s="356"/>
      <c r="Y9" s="356"/>
      <c r="Z9" s="356"/>
      <c r="AA9" s="356"/>
      <c r="AB9" s="357"/>
      <c r="AC9" s="358"/>
      <c r="AD9" s="356"/>
      <c r="AE9" s="356"/>
      <c r="AF9" s="356"/>
      <c r="AG9" s="359"/>
      <c r="AH9" s="130" t="s">
        <v>57</v>
      </c>
      <c r="AI9" s="131"/>
    </row>
    <row r="10" spans="2:35" ht="66" customHeight="1">
      <c r="B10" s="369" t="s">
        <v>126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1"/>
      <c r="AH10" s="136" t="s">
        <v>101</v>
      </c>
      <c r="AI10" s="137"/>
    </row>
    <row r="11" spans="2:35" ht="66" customHeight="1" thickBot="1">
      <c r="B11" s="372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4"/>
      <c r="AH11" s="132" t="s">
        <v>102</v>
      </c>
      <c r="AI11" s="133"/>
    </row>
    <row r="12" spans="2:35" ht="66" customHeight="1">
      <c r="B12" s="141" t="s">
        <v>127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3"/>
      <c r="AH12" s="134"/>
      <c r="AI12" s="135"/>
    </row>
    <row r="13" spans="2:35" ht="66" customHeight="1"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3"/>
      <c r="AH13" s="166" t="s">
        <v>77</v>
      </c>
      <c r="AI13" s="167"/>
    </row>
    <row r="14" spans="1:35" ht="57" customHeight="1" thickBot="1">
      <c r="A14" s="8"/>
      <c r="B14" s="73" t="s">
        <v>86</v>
      </c>
      <c r="C14" s="74"/>
      <c r="D14" s="74"/>
      <c r="E14" s="74"/>
      <c r="F14" s="75"/>
      <c r="G14" s="74" t="s">
        <v>88</v>
      </c>
      <c r="H14" s="74"/>
      <c r="I14" s="74"/>
      <c r="J14" s="74"/>
      <c r="K14" s="75"/>
      <c r="L14" s="353" t="s">
        <v>8</v>
      </c>
      <c r="M14" s="361" t="s">
        <v>12</v>
      </c>
      <c r="N14" s="337"/>
      <c r="O14" s="337"/>
      <c r="P14" s="336" t="s">
        <v>13</v>
      </c>
      <c r="Q14" s="337"/>
      <c r="R14" s="337"/>
      <c r="S14" s="336" t="s">
        <v>14</v>
      </c>
      <c r="T14" s="337"/>
      <c r="U14" s="337"/>
      <c r="V14" s="336" t="s">
        <v>17</v>
      </c>
      <c r="W14" s="337"/>
      <c r="X14" s="337"/>
      <c r="Y14" s="316" t="s">
        <v>20</v>
      </c>
      <c r="Z14" s="317"/>
      <c r="AA14" s="317"/>
      <c r="AB14" s="316" t="s">
        <v>21</v>
      </c>
      <c r="AC14" s="317"/>
      <c r="AD14" s="317"/>
      <c r="AE14" s="316" t="s">
        <v>26</v>
      </c>
      <c r="AF14" s="317"/>
      <c r="AG14" s="318"/>
      <c r="AH14" s="130" t="s">
        <v>78</v>
      </c>
      <c r="AI14" s="315"/>
    </row>
    <row r="15" spans="2:35" ht="57" customHeight="1" thickBot="1">
      <c r="B15" s="210" t="s">
        <v>108</v>
      </c>
      <c r="C15" s="211"/>
      <c r="D15" s="211"/>
      <c r="E15" s="211"/>
      <c r="F15" s="212"/>
      <c r="G15" s="182" t="s">
        <v>109</v>
      </c>
      <c r="H15" s="183"/>
      <c r="I15" s="183"/>
      <c r="J15" s="183"/>
      <c r="K15" s="184"/>
      <c r="L15" s="354"/>
      <c r="M15" s="188">
        <v>0.5516</v>
      </c>
      <c r="N15" s="56"/>
      <c r="O15" s="56"/>
      <c r="P15" s="55">
        <v>0.5601</v>
      </c>
      <c r="Q15" s="56"/>
      <c r="R15" s="360"/>
      <c r="S15" s="188">
        <v>0.5902</v>
      </c>
      <c r="T15" s="56"/>
      <c r="U15" s="56"/>
      <c r="V15" s="86">
        <v>0.5557</v>
      </c>
      <c r="W15" s="56"/>
      <c r="X15" s="56"/>
      <c r="Y15" s="55">
        <v>0.5242</v>
      </c>
      <c r="Z15" s="56"/>
      <c r="AA15" s="56"/>
      <c r="AB15" s="351">
        <v>0.5872</v>
      </c>
      <c r="AC15" s="352"/>
      <c r="AD15" s="352"/>
      <c r="AE15" s="163">
        <v>0.5818</v>
      </c>
      <c r="AF15" s="164"/>
      <c r="AG15" s="165"/>
      <c r="AH15" s="130" t="s">
        <v>79</v>
      </c>
      <c r="AI15" s="131"/>
    </row>
    <row r="16" spans="2:35" ht="57" customHeight="1">
      <c r="B16" s="148" t="s">
        <v>68</v>
      </c>
      <c r="C16" s="191"/>
      <c r="D16" s="191"/>
      <c r="E16" s="191"/>
      <c r="F16" s="149"/>
      <c r="G16" s="185" t="s">
        <v>58</v>
      </c>
      <c r="H16" s="186"/>
      <c r="I16" s="186"/>
      <c r="J16" s="186"/>
      <c r="K16" s="187"/>
      <c r="L16" s="180" t="s">
        <v>11</v>
      </c>
      <c r="M16" s="335">
        <v>63939</v>
      </c>
      <c r="N16" s="289"/>
      <c r="O16" s="289"/>
      <c r="P16" s="87">
        <v>71363</v>
      </c>
      <c r="Q16" s="88"/>
      <c r="R16" s="171"/>
      <c r="S16" s="87">
        <v>82947</v>
      </c>
      <c r="T16" s="88"/>
      <c r="U16" s="88"/>
      <c r="V16" s="87">
        <v>73688</v>
      </c>
      <c r="W16" s="88"/>
      <c r="X16" s="88"/>
      <c r="Y16" s="87">
        <v>72086</v>
      </c>
      <c r="Z16" s="88"/>
      <c r="AA16" s="88"/>
      <c r="AB16" s="87">
        <v>77817</v>
      </c>
      <c r="AC16" s="88"/>
      <c r="AD16" s="88"/>
      <c r="AE16" s="127">
        <v>76517</v>
      </c>
      <c r="AF16" s="128"/>
      <c r="AG16" s="129"/>
      <c r="AH16" s="125" t="s">
        <v>47</v>
      </c>
      <c r="AI16" s="126"/>
    </row>
    <row r="17" spans="2:35" ht="57" customHeight="1">
      <c r="B17" s="70" t="s">
        <v>69</v>
      </c>
      <c r="C17" s="71"/>
      <c r="D17" s="71"/>
      <c r="E17" s="71"/>
      <c r="F17" s="72"/>
      <c r="G17" s="247" t="s">
        <v>59</v>
      </c>
      <c r="H17" s="186"/>
      <c r="I17" s="186"/>
      <c r="J17" s="186"/>
      <c r="K17" s="187"/>
      <c r="L17" s="181"/>
      <c r="M17" s="189">
        <v>0.305</v>
      </c>
      <c r="N17" s="190"/>
      <c r="O17" s="190"/>
      <c r="P17" s="79">
        <v>0.331</v>
      </c>
      <c r="Q17" s="80"/>
      <c r="R17" s="81"/>
      <c r="S17" s="79">
        <v>0.358</v>
      </c>
      <c r="T17" s="80"/>
      <c r="U17" s="80"/>
      <c r="V17" s="79">
        <f>73688/225284</f>
        <v>0.3270893627598942</v>
      </c>
      <c r="W17" s="80"/>
      <c r="X17" s="80"/>
      <c r="Y17" s="79">
        <f>72086/213295</f>
        <v>0.33796385287981434</v>
      </c>
      <c r="Z17" s="80"/>
      <c r="AA17" s="80"/>
      <c r="AB17" s="79">
        <f>77817/243455</f>
        <v>0.31963607237477154</v>
      </c>
      <c r="AC17" s="80"/>
      <c r="AD17" s="80"/>
      <c r="AE17" s="82">
        <f>76517/239698</f>
        <v>0.31922252167310533</v>
      </c>
      <c r="AF17" s="83"/>
      <c r="AG17" s="280"/>
      <c r="AH17" s="148" t="s">
        <v>41</v>
      </c>
      <c r="AI17" s="298"/>
    </row>
    <row r="18" spans="2:35" ht="57" customHeight="1">
      <c r="B18" s="70" t="s">
        <v>53</v>
      </c>
      <c r="C18" s="71"/>
      <c r="D18" s="71"/>
      <c r="E18" s="71"/>
      <c r="F18" s="72"/>
      <c r="G18" s="192" t="s">
        <v>60</v>
      </c>
      <c r="H18" s="193"/>
      <c r="I18" s="193"/>
      <c r="J18" s="193"/>
      <c r="K18" s="194"/>
      <c r="L18" s="333" t="s">
        <v>15</v>
      </c>
      <c r="M18" s="284">
        <v>27067</v>
      </c>
      <c r="N18" s="29"/>
      <c r="O18" s="29"/>
      <c r="P18" s="28">
        <v>26938</v>
      </c>
      <c r="Q18" s="29"/>
      <c r="R18" s="30"/>
      <c r="S18" s="340">
        <v>28018</v>
      </c>
      <c r="T18" s="29"/>
      <c r="U18" s="29"/>
      <c r="V18" s="28">
        <v>25923</v>
      </c>
      <c r="W18" s="29"/>
      <c r="X18" s="29"/>
      <c r="Y18" s="28">
        <v>26127</v>
      </c>
      <c r="Z18" s="29"/>
      <c r="AA18" s="29"/>
      <c r="AB18" s="28">
        <v>29022</v>
      </c>
      <c r="AC18" s="29"/>
      <c r="AD18" s="29"/>
      <c r="AE18" s="155">
        <v>25411</v>
      </c>
      <c r="AF18" s="156"/>
      <c r="AG18" s="157"/>
      <c r="AH18" s="148" t="s">
        <v>46</v>
      </c>
      <c r="AI18" s="149"/>
    </row>
    <row r="19" spans="2:35" ht="57" customHeight="1" thickBot="1">
      <c r="B19" s="76" t="s">
        <v>51</v>
      </c>
      <c r="C19" s="77"/>
      <c r="D19" s="77"/>
      <c r="E19" s="77"/>
      <c r="F19" s="78"/>
      <c r="G19" s="192" t="s">
        <v>61</v>
      </c>
      <c r="H19" s="193"/>
      <c r="I19" s="193"/>
      <c r="J19" s="193"/>
      <c r="K19" s="194"/>
      <c r="L19" s="334"/>
      <c r="M19" s="327">
        <v>0.129</v>
      </c>
      <c r="N19" s="159"/>
      <c r="O19" s="159"/>
      <c r="P19" s="158">
        <v>0.125</v>
      </c>
      <c r="Q19" s="159"/>
      <c r="R19" s="341"/>
      <c r="S19" s="159">
        <v>0.121</v>
      </c>
      <c r="T19" s="159"/>
      <c r="U19" s="159"/>
      <c r="V19" s="158">
        <f>25923/225284</f>
        <v>0.11506809183075585</v>
      </c>
      <c r="W19" s="159"/>
      <c r="X19" s="159"/>
      <c r="Y19" s="158">
        <f>26127/213295</f>
        <v>0.12249232283926018</v>
      </c>
      <c r="Z19" s="159"/>
      <c r="AA19" s="159"/>
      <c r="AB19" s="158">
        <f>29022/243455</f>
        <v>0.11920888870633177</v>
      </c>
      <c r="AC19" s="159"/>
      <c r="AD19" s="159"/>
      <c r="AE19" s="158">
        <f>25411/239698</f>
        <v>0.10601256581198007</v>
      </c>
      <c r="AF19" s="159"/>
      <c r="AG19" s="325"/>
      <c r="AH19" s="148" t="s">
        <v>43</v>
      </c>
      <c r="AI19" s="149"/>
    </row>
    <row r="20" spans="2:35" ht="57" customHeight="1" thickBot="1">
      <c r="B20" s="73" t="s">
        <v>87</v>
      </c>
      <c r="C20" s="74"/>
      <c r="D20" s="74"/>
      <c r="E20" s="74"/>
      <c r="F20" s="75"/>
      <c r="G20" s="185" t="s">
        <v>62</v>
      </c>
      <c r="H20" s="186"/>
      <c r="I20" s="186"/>
      <c r="J20" s="186"/>
      <c r="K20" s="187"/>
      <c r="L20" s="339" t="s">
        <v>16</v>
      </c>
      <c r="M20" s="344">
        <f>69939+27067</f>
        <v>97006</v>
      </c>
      <c r="N20" s="345"/>
      <c r="O20" s="345"/>
      <c r="P20" s="160">
        <f>71363+26938</f>
        <v>98301</v>
      </c>
      <c r="Q20" s="161"/>
      <c r="R20" s="328"/>
      <c r="S20" s="329">
        <f>82947+28018</f>
        <v>110965</v>
      </c>
      <c r="T20" s="161"/>
      <c r="U20" s="161"/>
      <c r="V20" s="160">
        <f>73688+25923</f>
        <v>99611</v>
      </c>
      <c r="W20" s="161"/>
      <c r="X20" s="161"/>
      <c r="Y20" s="160">
        <f>72086+26127</f>
        <v>98213</v>
      </c>
      <c r="Z20" s="161"/>
      <c r="AA20" s="161"/>
      <c r="AB20" s="160">
        <f>77817+29022</f>
        <v>106839</v>
      </c>
      <c r="AC20" s="161"/>
      <c r="AD20" s="161"/>
      <c r="AE20" s="160">
        <f>76517+25411</f>
        <v>101928</v>
      </c>
      <c r="AF20" s="161"/>
      <c r="AG20" s="162"/>
      <c r="AH20" s="148" t="s">
        <v>45</v>
      </c>
      <c r="AI20" s="149"/>
    </row>
    <row r="21" spans="2:35" ht="57" customHeight="1" thickBot="1">
      <c r="B21" s="210" t="s">
        <v>110</v>
      </c>
      <c r="C21" s="211"/>
      <c r="D21" s="211"/>
      <c r="E21" s="211"/>
      <c r="F21" s="212"/>
      <c r="G21" s="185" t="s">
        <v>63</v>
      </c>
      <c r="H21" s="186"/>
      <c r="I21" s="186"/>
      <c r="J21" s="186"/>
      <c r="K21" s="187"/>
      <c r="L21" s="339"/>
      <c r="M21" s="342">
        <v>0.434</v>
      </c>
      <c r="N21" s="343"/>
      <c r="O21" s="343"/>
      <c r="P21" s="330">
        <v>0.456</v>
      </c>
      <c r="Q21" s="331"/>
      <c r="R21" s="332"/>
      <c r="S21" s="331">
        <v>0.479</v>
      </c>
      <c r="T21" s="331"/>
      <c r="U21" s="331"/>
      <c r="V21" s="330">
        <v>0.442</v>
      </c>
      <c r="W21" s="331"/>
      <c r="X21" s="331"/>
      <c r="Y21" s="299">
        <v>0.46</v>
      </c>
      <c r="Z21" s="300"/>
      <c r="AA21" s="300"/>
      <c r="AB21" s="299">
        <f>106839/243455</f>
        <v>0.43884496108110327</v>
      </c>
      <c r="AC21" s="300"/>
      <c r="AD21" s="300"/>
      <c r="AE21" s="299">
        <f>101928/239698</f>
        <v>0.4252350874850854</v>
      </c>
      <c r="AF21" s="300"/>
      <c r="AG21" s="301"/>
      <c r="AH21" s="148" t="s">
        <v>44</v>
      </c>
      <c r="AI21" s="149"/>
    </row>
    <row r="22" spans="2:35" ht="57" customHeight="1">
      <c r="B22" s="192" t="s">
        <v>70</v>
      </c>
      <c r="C22" s="193"/>
      <c r="D22" s="193"/>
      <c r="E22" s="193"/>
      <c r="F22" s="194"/>
      <c r="G22" s="247" t="s">
        <v>64</v>
      </c>
      <c r="H22" s="186"/>
      <c r="I22" s="186"/>
      <c r="J22" s="186"/>
      <c r="K22" s="187"/>
      <c r="L22" s="195" t="s">
        <v>23</v>
      </c>
      <c r="M22" s="335">
        <v>25828</v>
      </c>
      <c r="N22" s="289"/>
      <c r="O22" s="289"/>
      <c r="P22" s="87">
        <v>43417</v>
      </c>
      <c r="Q22" s="88"/>
      <c r="R22" s="171"/>
      <c r="S22" s="288">
        <v>19472</v>
      </c>
      <c r="T22" s="289"/>
      <c r="U22" s="289"/>
      <c r="V22" s="288">
        <v>8348</v>
      </c>
      <c r="W22" s="289"/>
      <c r="X22" s="289"/>
      <c r="Y22" s="288">
        <v>19688</v>
      </c>
      <c r="Z22" s="289"/>
      <c r="AA22" s="289"/>
      <c r="AB22" s="288">
        <v>39729</v>
      </c>
      <c r="AC22" s="289"/>
      <c r="AD22" s="289"/>
      <c r="AE22" s="309">
        <v>38121</v>
      </c>
      <c r="AF22" s="310"/>
      <c r="AG22" s="311"/>
      <c r="AH22" s="148" t="s">
        <v>81</v>
      </c>
      <c r="AI22" s="149"/>
    </row>
    <row r="23" spans="2:35" ht="57" customHeight="1" thickBot="1">
      <c r="B23" s="70" t="s">
        <v>83</v>
      </c>
      <c r="C23" s="71"/>
      <c r="D23" s="71"/>
      <c r="E23" s="71"/>
      <c r="F23" s="72"/>
      <c r="G23" s="192" t="s">
        <v>65</v>
      </c>
      <c r="H23" s="193"/>
      <c r="I23" s="193"/>
      <c r="J23" s="193"/>
      <c r="K23" s="194"/>
      <c r="L23" s="196"/>
      <c r="M23" s="206">
        <v>0.123</v>
      </c>
      <c r="N23" s="168"/>
      <c r="O23" s="168"/>
      <c r="P23" s="290">
        <v>0.201</v>
      </c>
      <c r="Q23" s="291"/>
      <c r="R23" s="292"/>
      <c r="S23" s="168">
        <v>0.084</v>
      </c>
      <c r="T23" s="168"/>
      <c r="U23" s="168"/>
      <c r="V23" s="174">
        <f>8348/225284</f>
        <v>0.03705545000976545</v>
      </c>
      <c r="W23" s="168"/>
      <c r="X23" s="168"/>
      <c r="Y23" s="174">
        <f>19688/213295</f>
        <v>0.09230408589043344</v>
      </c>
      <c r="Z23" s="168"/>
      <c r="AA23" s="168"/>
      <c r="AB23" s="174">
        <f>39729/243455</f>
        <v>0.163188268879259</v>
      </c>
      <c r="AC23" s="168"/>
      <c r="AD23" s="168"/>
      <c r="AE23" s="152">
        <f>38121/239698</f>
        <v>0.15903762234144633</v>
      </c>
      <c r="AF23" s="153"/>
      <c r="AG23" s="154"/>
      <c r="AH23" s="148" t="s">
        <v>82</v>
      </c>
      <c r="AI23" s="149"/>
    </row>
    <row r="24" spans="2:35" ht="57" customHeight="1">
      <c r="B24" s="216" t="s">
        <v>84</v>
      </c>
      <c r="C24" s="217"/>
      <c r="D24" s="217"/>
      <c r="E24" s="217"/>
      <c r="F24" s="218"/>
      <c r="G24" s="185" t="s">
        <v>66</v>
      </c>
      <c r="H24" s="186"/>
      <c r="I24" s="186"/>
      <c r="J24" s="186"/>
      <c r="K24" s="187"/>
      <c r="L24" s="214" t="s">
        <v>24</v>
      </c>
      <c r="M24" s="213">
        <v>7283</v>
      </c>
      <c r="N24" s="88"/>
      <c r="O24" s="171"/>
      <c r="P24" s="87">
        <v>5733</v>
      </c>
      <c r="Q24" s="88"/>
      <c r="R24" s="171"/>
      <c r="S24" s="87">
        <v>6398</v>
      </c>
      <c r="T24" s="88"/>
      <c r="U24" s="171"/>
      <c r="V24" s="127" t="s">
        <v>32</v>
      </c>
      <c r="W24" s="128"/>
      <c r="X24" s="128"/>
      <c r="Y24" s="127" t="s">
        <v>28</v>
      </c>
      <c r="Z24" s="128"/>
      <c r="AA24" s="128"/>
      <c r="AB24" s="288">
        <v>10696</v>
      </c>
      <c r="AC24" s="289"/>
      <c r="AD24" s="289"/>
      <c r="AE24" s="127">
        <v>16130</v>
      </c>
      <c r="AF24" s="128"/>
      <c r="AG24" s="129"/>
      <c r="AH24" s="148" t="s">
        <v>42</v>
      </c>
      <c r="AI24" s="149"/>
    </row>
    <row r="25" spans="2:35" ht="57" customHeight="1" thickBot="1">
      <c r="B25" s="70" t="s">
        <v>71</v>
      </c>
      <c r="C25" s="71"/>
      <c r="D25" s="71"/>
      <c r="E25" s="71"/>
      <c r="F25" s="72"/>
      <c r="G25" s="186" t="s">
        <v>67</v>
      </c>
      <c r="H25" s="186"/>
      <c r="I25" s="186"/>
      <c r="J25" s="186"/>
      <c r="K25" s="187"/>
      <c r="L25" s="215"/>
      <c r="M25" s="222">
        <v>0.035</v>
      </c>
      <c r="N25" s="220"/>
      <c r="O25" s="221"/>
      <c r="P25" s="219">
        <v>0.027</v>
      </c>
      <c r="Q25" s="220"/>
      <c r="R25" s="221"/>
      <c r="S25" s="219">
        <v>0.028</v>
      </c>
      <c r="T25" s="220"/>
      <c r="U25" s="221"/>
      <c r="V25" s="169">
        <f>40670/225284</f>
        <v>0.1805276894941496</v>
      </c>
      <c r="W25" s="170"/>
      <c r="X25" s="170"/>
      <c r="Y25" s="169">
        <f>9605/213295</f>
        <v>0.04503152910288567</v>
      </c>
      <c r="Z25" s="170"/>
      <c r="AA25" s="170"/>
      <c r="AB25" s="313">
        <f>10696/243455</f>
        <v>0.04393419728491919</v>
      </c>
      <c r="AC25" s="314"/>
      <c r="AD25" s="314"/>
      <c r="AE25" s="169">
        <f>16130/239698</f>
        <v>0.067293010371384</v>
      </c>
      <c r="AF25" s="170"/>
      <c r="AG25" s="321"/>
      <c r="AH25" s="148" t="s">
        <v>39</v>
      </c>
      <c r="AI25" s="149"/>
    </row>
    <row r="26" spans="2:35" ht="57" customHeight="1">
      <c r="B26" s="76" t="s">
        <v>72</v>
      </c>
      <c r="C26" s="77"/>
      <c r="D26" s="77"/>
      <c r="E26" s="77"/>
      <c r="F26" s="78"/>
      <c r="G26" s="74" t="s">
        <v>92</v>
      </c>
      <c r="H26" s="74"/>
      <c r="I26" s="74"/>
      <c r="J26" s="74"/>
      <c r="K26" s="75"/>
      <c r="L26" s="232" t="s">
        <v>25</v>
      </c>
      <c r="M26" s="240">
        <v>33141</v>
      </c>
      <c r="N26" s="241"/>
      <c r="O26" s="241"/>
      <c r="P26" s="28" t="s">
        <v>30</v>
      </c>
      <c r="Q26" s="29"/>
      <c r="R26" s="30"/>
      <c r="S26" s="225"/>
      <c r="T26" s="226"/>
      <c r="U26" s="226"/>
      <c r="V26" s="225"/>
      <c r="W26" s="226"/>
      <c r="X26" s="226"/>
      <c r="Y26" s="28" t="s">
        <v>29</v>
      </c>
      <c r="Z26" s="29"/>
      <c r="AA26" s="29"/>
      <c r="AB26" s="319">
        <v>11085</v>
      </c>
      <c r="AC26" s="320"/>
      <c r="AD26" s="320"/>
      <c r="AE26" s="319">
        <v>13373</v>
      </c>
      <c r="AF26" s="320"/>
      <c r="AG26" s="338"/>
      <c r="AH26" s="148" t="s">
        <v>40</v>
      </c>
      <c r="AI26" s="149"/>
    </row>
    <row r="27" spans="2:35" ht="57" customHeight="1" thickBot="1">
      <c r="B27" s="70" t="s">
        <v>52</v>
      </c>
      <c r="C27" s="71"/>
      <c r="D27" s="71"/>
      <c r="E27" s="71"/>
      <c r="F27" s="72"/>
      <c r="G27" s="182" t="s">
        <v>112</v>
      </c>
      <c r="H27" s="183"/>
      <c r="I27" s="183"/>
      <c r="J27" s="183"/>
      <c r="K27" s="184"/>
      <c r="L27" s="233"/>
      <c r="M27" s="189">
        <v>0.158</v>
      </c>
      <c r="N27" s="190"/>
      <c r="O27" s="190"/>
      <c r="P27" s="172"/>
      <c r="Q27" s="173"/>
      <c r="R27" s="295"/>
      <c r="S27" s="172"/>
      <c r="T27" s="173"/>
      <c r="U27" s="173"/>
      <c r="V27" s="172"/>
      <c r="W27" s="173"/>
      <c r="X27" s="173"/>
      <c r="Y27" s="79">
        <f>15457/213295</f>
        <v>0.07246770904146839</v>
      </c>
      <c r="Z27" s="80"/>
      <c r="AA27" s="80"/>
      <c r="AB27" s="82">
        <f>11085/243455</f>
        <v>0.0455320285062948</v>
      </c>
      <c r="AC27" s="83"/>
      <c r="AD27" s="83"/>
      <c r="AE27" s="82">
        <f>13373/239698</f>
        <v>0.05579103705496082</v>
      </c>
      <c r="AF27" s="83"/>
      <c r="AG27" s="280"/>
      <c r="AH27" s="296" t="s">
        <v>48</v>
      </c>
      <c r="AI27" s="297"/>
    </row>
    <row r="28" spans="2:35" ht="57" customHeight="1">
      <c r="B28" s="73" t="s">
        <v>89</v>
      </c>
      <c r="C28" s="74"/>
      <c r="D28" s="74"/>
      <c r="E28" s="74"/>
      <c r="F28" s="75"/>
      <c r="G28" s="247" t="s">
        <v>93</v>
      </c>
      <c r="H28" s="186"/>
      <c r="I28" s="186"/>
      <c r="J28" s="186"/>
      <c r="K28" s="187"/>
      <c r="L28" s="236" t="s">
        <v>22</v>
      </c>
      <c r="M28" s="242">
        <f>16067+3107+27342</f>
        <v>46516</v>
      </c>
      <c r="N28" s="239"/>
      <c r="O28" s="243"/>
      <c r="P28" s="238">
        <f>24217+3776+31012</f>
        <v>59005</v>
      </c>
      <c r="Q28" s="239"/>
      <c r="R28" s="243"/>
      <c r="S28" s="238">
        <f>41786+5300+32181</f>
        <v>79267</v>
      </c>
      <c r="T28" s="239"/>
      <c r="U28" s="243"/>
      <c r="V28" s="238">
        <f>45887+1684+21165</f>
        <v>68736</v>
      </c>
      <c r="W28" s="239"/>
      <c r="X28" s="239"/>
      <c r="Y28" s="238">
        <f>33988+2994+23509</f>
        <v>60491</v>
      </c>
      <c r="Z28" s="239"/>
      <c r="AA28" s="239"/>
      <c r="AB28" s="238">
        <f>40763+2845+24159</f>
        <v>67767</v>
      </c>
      <c r="AC28" s="239"/>
      <c r="AD28" s="239"/>
      <c r="AE28" s="238">
        <f>25105+5873+20997</f>
        <v>51975</v>
      </c>
      <c r="AF28" s="239"/>
      <c r="AG28" s="326"/>
      <c r="AH28" s="191" t="s">
        <v>37</v>
      </c>
      <c r="AI28" s="149"/>
    </row>
    <row r="29" spans="2:35" ht="57" customHeight="1" thickBot="1">
      <c r="B29" s="182" t="s">
        <v>111</v>
      </c>
      <c r="C29" s="183"/>
      <c r="D29" s="183"/>
      <c r="E29" s="183"/>
      <c r="F29" s="184"/>
      <c r="G29" s="244" t="s">
        <v>94</v>
      </c>
      <c r="H29" s="245"/>
      <c r="I29" s="245"/>
      <c r="J29" s="245"/>
      <c r="K29" s="246"/>
      <c r="L29" s="237"/>
      <c r="M29" s="248">
        <v>0.222</v>
      </c>
      <c r="N29" s="151"/>
      <c r="O29" s="249"/>
      <c r="P29" s="150">
        <v>0.274</v>
      </c>
      <c r="Q29" s="151"/>
      <c r="R29" s="249"/>
      <c r="S29" s="150">
        <v>0.342</v>
      </c>
      <c r="T29" s="151"/>
      <c r="U29" s="249"/>
      <c r="V29" s="150">
        <v>0.305</v>
      </c>
      <c r="W29" s="151"/>
      <c r="X29" s="151"/>
      <c r="Y29" s="150">
        <v>0.2835</v>
      </c>
      <c r="Z29" s="151"/>
      <c r="AA29" s="151"/>
      <c r="AB29" s="150">
        <f>67767/243455</f>
        <v>0.27835534287650693</v>
      </c>
      <c r="AC29" s="151"/>
      <c r="AD29" s="151"/>
      <c r="AE29" s="150">
        <f>51975/239698</f>
        <v>0.21683535115019734</v>
      </c>
      <c r="AF29" s="151"/>
      <c r="AG29" s="308"/>
      <c r="AH29" s="148" t="s">
        <v>38</v>
      </c>
      <c r="AI29" s="298"/>
    </row>
    <row r="30" spans="2:35" ht="57" customHeight="1" thickTop="1">
      <c r="B30" s="247" t="s">
        <v>73</v>
      </c>
      <c r="C30" s="186"/>
      <c r="D30" s="186"/>
      <c r="E30" s="186"/>
      <c r="F30" s="187"/>
      <c r="G30" s="192" t="s">
        <v>95</v>
      </c>
      <c r="H30" s="193"/>
      <c r="I30" s="193"/>
      <c r="J30" s="193"/>
      <c r="K30" s="194"/>
      <c r="L30" s="276" t="s">
        <v>27</v>
      </c>
      <c r="M30" s="284">
        <v>16067</v>
      </c>
      <c r="N30" s="29"/>
      <c r="O30" s="30"/>
      <c r="P30" s="28">
        <v>24217</v>
      </c>
      <c r="Q30" s="29"/>
      <c r="R30" s="30"/>
      <c r="S30" s="28">
        <v>41786</v>
      </c>
      <c r="T30" s="29"/>
      <c r="U30" s="30"/>
      <c r="V30" s="84" t="s">
        <v>31</v>
      </c>
      <c r="W30" s="85"/>
      <c r="X30" s="85"/>
      <c r="Y30" s="303">
        <v>33988</v>
      </c>
      <c r="Z30" s="304"/>
      <c r="AA30" s="305"/>
      <c r="AB30" s="293">
        <v>40763</v>
      </c>
      <c r="AC30" s="294"/>
      <c r="AD30" s="294"/>
      <c r="AE30" s="293">
        <v>25105</v>
      </c>
      <c r="AF30" s="294"/>
      <c r="AG30" s="312"/>
      <c r="AH30" s="306" t="s">
        <v>49</v>
      </c>
      <c r="AI30" s="307"/>
    </row>
    <row r="31" spans="2:35" ht="57" customHeight="1">
      <c r="B31" s="244" t="s">
        <v>74</v>
      </c>
      <c r="C31" s="245"/>
      <c r="D31" s="245"/>
      <c r="E31" s="245"/>
      <c r="F31" s="246"/>
      <c r="G31" s="244" t="s">
        <v>96</v>
      </c>
      <c r="H31" s="245"/>
      <c r="I31" s="245"/>
      <c r="J31" s="245"/>
      <c r="K31" s="246"/>
      <c r="L31" s="277"/>
      <c r="M31" s="286">
        <v>0.077</v>
      </c>
      <c r="N31" s="80"/>
      <c r="O31" s="81"/>
      <c r="P31" s="79">
        <v>0.112</v>
      </c>
      <c r="Q31" s="80"/>
      <c r="R31" s="81"/>
      <c r="S31" s="79">
        <v>0.18</v>
      </c>
      <c r="T31" s="80"/>
      <c r="U31" s="81"/>
      <c r="V31" s="82">
        <f>45887/225284</f>
        <v>0.20368512632943306</v>
      </c>
      <c r="W31" s="83"/>
      <c r="X31" s="83"/>
      <c r="Y31" s="82">
        <f>33988/213295</f>
        <v>0.1593473827328348</v>
      </c>
      <c r="Z31" s="83"/>
      <c r="AA31" s="302"/>
      <c r="AB31" s="82">
        <f>40763/243455</f>
        <v>0.16743546035201579</v>
      </c>
      <c r="AC31" s="83"/>
      <c r="AD31" s="83"/>
      <c r="AE31" s="82">
        <f>25105/239698</f>
        <v>0.10473595941559796</v>
      </c>
      <c r="AF31" s="83"/>
      <c r="AG31" s="280"/>
      <c r="AH31" s="148" t="s">
        <v>34</v>
      </c>
      <c r="AI31" s="149"/>
    </row>
    <row r="32" spans="2:35" ht="57" customHeight="1">
      <c r="B32" s="260" t="s">
        <v>75</v>
      </c>
      <c r="C32" s="261"/>
      <c r="D32" s="261"/>
      <c r="E32" s="261"/>
      <c r="F32" s="262"/>
      <c r="G32" s="256" t="s">
        <v>97</v>
      </c>
      <c r="H32" s="257"/>
      <c r="I32" s="257"/>
      <c r="J32" s="257"/>
      <c r="K32" s="258"/>
      <c r="L32" s="230" t="s">
        <v>9</v>
      </c>
      <c r="M32" s="234">
        <v>3107</v>
      </c>
      <c r="N32" s="27"/>
      <c r="O32" s="235"/>
      <c r="P32" s="26">
        <v>3776</v>
      </c>
      <c r="Q32" s="27"/>
      <c r="R32" s="235"/>
      <c r="S32" s="26">
        <v>5300</v>
      </c>
      <c r="T32" s="27"/>
      <c r="U32" s="235"/>
      <c r="V32" s="26">
        <v>1684</v>
      </c>
      <c r="W32" s="27"/>
      <c r="X32" s="27"/>
      <c r="Y32" s="26">
        <v>2994</v>
      </c>
      <c r="Z32" s="27"/>
      <c r="AA32" s="27"/>
      <c r="AB32" s="281">
        <v>2845</v>
      </c>
      <c r="AC32" s="282"/>
      <c r="AD32" s="282"/>
      <c r="AE32" s="281">
        <v>5873</v>
      </c>
      <c r="AF32" s="282"/>
      <c r="AG32" s="323"/>
      <c r="AH32" s="148" t="s">
        <v>33</v>
      </c>
      <c r="AI32" s="149"/>
    </row>
    <row r="33" spans="2:35" ht="57" customHeight="1">
      <c r="B33" s="253" t="s">
        <v>76</v>
      </c>
      <c r="C33" s="254"/>
      <c r="D33" s="254"/>
      <c r="E33" s="254"/>
      <c r="F33" s="255"/>
      <c r="G33" s="192" t="s">
        <v>98</v>
      </c>
      <c r="H33" s="186"/>
      <c r="I33" s="186"/>
      <c r="J33" s="186"/>
      <c r="K33" s="187"/>
      <c r="L33" s="231"/>
      <c r="M33" s="267">
        <v>0.015</v>
      </c>
      <c r="N33" s="228"/>
      <c r="O33" s="229"/>
      <c r="P33" s="227">
        <v>0.018</v>
      </c>
      <c r="Q33" s="228"/>
      <c r="R33" s="229"/>
      <c r="S33" s="227">
        <v>0.023</v>
      </c>
      <c r="T33" s="228"/>
      <c r="U33" s="229"/>
      <c r="V33" s="227">
        <f>1684/225484</f>
        <v>0.007468379131113516</v>
      </c>
      <c r="W33" s="228"/>
      <c r="X33" s="228"/>
      <c r="Y33" s="227">
        <f>2994/213295</f>
        <v>0.014036897254975504</v>
      </c>
      <c r="Z33" s="228"/>
      <c r="AA33" s="228"/>
      <c r="AB33" s="278">
        <f>2845/243455</f>
        <v>0.011685937852991313</v>
      </c>
      <c r="AC33" s="279"/>
      <c r="AD33" s="279"/>
      <c r="AE33" s="278">
        <f>5873/239698</f>
        <v>0.02450166459461489</v>
      </c>
      <c r="AF33" s="279"/>
      <c r="AG33" s="324"/>
      <c r="AH33" s="148" t="s">
        <v>35</v>
      </c>
      <c r="AI33" s="149"/>
    </row>
    <row r="34" spans="2:35" ht="57" customHeight="1">
      <c r="B34" s="76" t="s">
        <v>90</v>
      </c>
      <c r="C34" s="77"/>
      <c r="D34" s="77"/>
      <c r="E34" s="77"/>
      <c r="F34" s="78"/>
      <c r="G34" s="186" t="s">
        <v>99</v>
      </c>
      <c r="H34" s="186"/>
      <c r="I34" s="186"/>
      <c r="J34" s="186"/>
      <c r="K34" s="187"/>
      <c r="L34" s="223" t="s">
        <v>10</v>
      </c>
      <c r="M34" s="287">
        <v>27342</v>
      </c>
      <c r="N34" s="69"/>
      <c r="O34" s="272"/>
      <c r="P34" s="68">
        <v>31012</v>
      </c>
      <c r="Q34" s="69"/>
      <c r="R34" s="272"/>
      <c r="S34" s="68">
        <v>32181</v>
      </c>
      <c r="T34" s="69"/>
      <c r="U34" s="272"/>
      <c r="V34" s="68">
        <v>21165</v>
      </c>
      <c r="W34" s="69"/>
      <c r="X34" s="69"/>
      <c r="Y34" s="68">
        <v>23509</v>
      </c>
      <c r="Z34" s="69"/>
      <c r="AA34" s="69"/>
      <c r="AB34" s="270">
        <v>24159</v>
      </c>
      <c r="AC34" s="271"/>
      <c r="AD34" s="271"/>
      <c r="AE34" s="270">
        <v>20997</v>
      </c>
      <c r="AF34" s="271"/>
      <c r="AG34" s="283"/>
      <c r="AH34" s="274" t="s">
        <v>50</v>
      </c>
      <c r="AI34" s="275"/>
    </row>
    <row r="35" spans="2:35" ht="57" customHeight="1" thickBot="1">
      <c r="B35" s="259" t="s">
        <v>91</v>
      </c>
      <c r="C35" s="251"/>
      <c r="D35" s="251"/>
      <c r="E35" s="251"/>
      <c r="F35" s="252"/>
      <c r="G35" s="250"/>
      <c r="H35" s="251"/>
      <c r="I35" s="251"/>
      <c r="J35" s="251"/>
      <c r="K35" s="252"/>
      <c r="L35" s="224"/>
      <c r="M35" s="285">
        <v>0.13</v>
      </c>
      <c r="N35" s="266"/>
      <c r="O35" s="273"/>
      <c r="P35" s="265">
        <v>0.144</v>
      </c>
      <c r="Q35" s="266"/>
      <c r="R35" s="273"/>
      <c r="S35" s="265">
        <v>0.139</v>
      </c>
      <c r="T35" s="266"/>
      <c r="U35" s="273"/>
      <c r="V35" s="265">
        <f>21165/225284</f>
        <v>0.0939480833081799</v>
      </c>
      <c r="W35" s="266"/>
      <c r="X35" s="266"/>
      <c r="Y35" s="265">
        <f>23509/213295</f>
        <v>0.11021824234042055</v>
      </c>
      <c r="Z35" s="266"/>
      <c r="AA35" s="266"/>
      <c r="AB35" s="268">
        <f>24159/243455</f>
        <v>0.09923394467149986</v>
      </c>
      <c r="AC35" s="269"/>
      <c r="AD35" s="269"/>
      <c r="AE35" s="268">
        <f>20997/239698</f>
        <v>0.08759772713998448</v>
      </c>
      <c r="AF35" s="269"/>
      <c r="AG35" s="322"/>
      <c r="AH35" s="263" t="s">
        <v>36</v>
      </c>
      <c r="AI35" s="264"/>
    </row>
  </sheetData>
  <sheetProtection/>
  <mergeCells count="279">
    <mergeCell ref="AH8:AI8"/>
    <mergeCell ref="AH9:AI9"/>
    <mergeCell ref="M14:O14"/>
    <mergeCell ref="O8:V8"/>
    <mergeCell ref="W8:AB8"/>
    <mergeCell ref="AC8:AG8"/>
    <mergeCell ref="V14:X14"/>
    <mergeCell ref="B10:AG11"/>
    <mergeCell ref="C9:G9"/>
    <mergeCell ref="K9:L9"/>
    <mergeCell ref="AB15:AD15"/>
    <mergeCell ref="AB14:AD14"/>
    <mergeCell ref="AB16:AD16"/>
    <mergeCell ref="S14:U14"/>
    <mergeCell ref="L14:L15"/>
    <mergeCell ref="O9:V9"/>
    <mergeCell ref="W9:AB9"/>
    <mergeCell ref="AC9:AG9"/>
    <mergeCell ref="P15:R15"/>
    <mergeCell ref="P16:R16"/>
    <mergeCell ref="G17:K17"/>
    <mergeCell ref="G14:K14"/>
    <mergeCell ref="B22:F22"/>
    <mergeCell ref="K8:L8"/>
    <mergeCell ref="C8:G8"/>
    <mergeCell ref="B21:F21"/>
    <mergeCell ref="B19:F19"/>
    <mergeCell ref="G20:K20"/>
    <mergeCell ref="G22:K22"/>
    <mergeCell ref="G19:K19"/>
    <mergeCell ref="M21:O21"/>
    <mergeCell ref="M15:O15"/>
    <mergeCell ref="S16:U16"/>
    <mergeCell ref="P17:R17"/>
    <mergeCell ref="S21:U21"/>
    <mergeCell ref="M20:O20"/>
    <mergeCell ref="S17:U17"/>
    <mergeCell ref="S19:U19"/>
    <mergeCell ref="M16:O16"/>
    <mergeCell ref="P14:R14"/>
    <mergeCell ref="AH33:AI33"/>
    <mergeCell ref="AE26:AG26"/>
    <mergeCell ref="B20:F20"/>
    <mergeCell ref="L20:L21"/>
    <mergeCell ref="AH18:AI18"/>
    <mergeCell ref="S18:U18"/>
    <mergeCell ref="P19:R19"/>
    <mergeCell ref="Y14:AA14"/>
    <mergeCell ref="V21:X21"/>
    <mergeCell ref="V22:X22"/>
    <mergeCell ref="Y19:AA19"/>
    <mergeCell ref="B17:F17"/>
    <mergeCell ref="P21:R21"/>
    <mergeCell ref="G21:K21"/>
    <mergeCell ref="M18:O18"/>
    <mergeCell ref="L18:L19"/>
    <mergeCell ref="M22:O22"/>
    <mergeCell ref="V17:X17"/>
    <mergeCell ref="V19:X19"/>
    <mergeCell ref="Y18:AA18"/>
    <mergeCell ref="AB18:AD18"/>
    <mergeCell ref="P18:R18"/>
    <mergeCell ref="M19:O19"/>
    <mergeCell ref="P20:R20"/>
    <mergeCell ref="S20:U20"/>
    <mergeCell ref="V20:X20"/>
    <mergeCell ref="Y21:AA21"/>
    <mergeCell ref="AE25:AG25"/>
    <mergeCell ref="V18:X18"/>
    <mergeCell ref="AE35:AG35"/>
    <mergeCell ref="AH23:AI23"/>
    <mergeCell ref="AH25:AI25"/>
    <mergeCell ref="AE32:AG32"/>
    <mergeCell ref="AE33:AG33"/>
    <mergeCell ref="AE19:AG19"/>
    <mergeCell ref="AE28:AG28"/>
    <mergeCell ref="AH15:AI15"/>
    <mergeCell ref="AH14:AI14"/>
    <mergeCell ref="AH17:AI17"/>
    <mergeCell ref="AE14:AG14"/>
    <mergeCell ref="Y17:AA17"/>
    <mergeCell ref="AE27:AG27"/>
    <mergeCell ref="AH26:AI26"/>
    <mergeCell ref="Y20:AA20"/>
    <mergeCell ref="AB26:AD26"/>
    <mergeCell ref="AB17:AD17"/>
    <mergeCell ref="Y16:AA16"/>
    <mergeCell ref="AH24:AI24"/>
    <mergeCell ref="AH30:AI30"/>
    <mergeCell ref="AE29:AG29"/>
    <mergeCell ref="AE22:AG22"/>
    <mergeCell ref="AE17:AG17"/>
    <mergeCell ref="AE30:AG30"/>
    <mergeCell ref="AB22:AD22"/>
    <mergeCell ref="AH22:AI22"/>
    <mergeCell ref="AB25:AD25"/>
    <mergeCell ref="Y31:AA31"/>
    <mergeCell ref="AB31:AD31"/>
    <mergeCell ref="AB20:AD20"/>
    <mergeCell ref="AB21:AD21"/>
    <mergeCell ref="Y29:AA29"/>
    <mergeCell ref="Y30:AA30"/>
    <mergeCell ref="Y25:AA25"/>
    <mergeCell ref="Y23:AA23"/>
    <mergeCell ref="AB24:AD24"/>
    <mergeCell ref="Y22:AA22"/>
    <mergeCell ref="AH21:AI21"/>
    <mergeCell ref="AH20:AI20"/>
    <mergeCell ref="AH27:AI27"/>
    <mergeCell ref="AH28:AI28"/>
    <mergeCell ref="AH29:AI29"/>
    <mergeCell ref="AB28:AD28"/>
    <mergeCell ref="AB23:AD23"/>
    <mergeCell ref="AB27:AD27"/>
    <mergeCell ref="AE21:AG21"/>
    <mergeCell ref="AE24:AG24"/>
    <mergeCell ref="AB30:AD30"/>
    <mergeCell ref="Y26:AA26"/>
    <mergeCell ref="P30:R30"/>
    <mergeCell ref="S27:U27"/>
    <mergeCell ref="Y24:AA24"/>
    <mergeCell ref="P26:R26"/>
    <mergeCell ref="P27:R27"/>
    <mergeCell ref="V26:X26"/>
    <mergeCell ref="Y28:AA28"/>
    <mergeCell ref="V29:X29"/>
    <mergeCell ref="S22:U22"/>
    <mergeCell ref="P22:R22"/>
    <mergeCell ref="P35:R35"/>
    <mergeCell ref="P32:R32"/>
    <mergeCell ref="S32:U32"/>
    <mergeCell ref="P23:R23"/>
    <mergeCell ref="S25:U25"/>
    <mergeCell ref="S28:U28"/>
    <mergeCell ref="S29:U29"/>
    <mergeCell ref="P28:R28"/>
    <mergeCell ref="M30:O30"/>
    <mergeCell ref="M35:O35"/>
    <mergeCell ref="P33:R33"/>
    <mergeCell ref="P31:R31"/>
    <mergeCell ref="P29:R29"/>
    <mergeCell ref="M31:O31"/>
    <mergeCell ref="M34:O34"/>
    <mergeCell ref="AH31:AI31"/>
    <mergeCell ref="AH32:AI32"/>
    <mergeCell ref="AH34:AI34"/>
    <mergeCell ref="Y34:AA34"/>
    <mergeCell ref="L30:L31"/>
    <mergeCell ref="AB33:AD33"/>
    <mergeCell ref="AE31:AG31"/>
    <mergeCell ref="AB32:AD32"/>
    <mergeCell ref="Y32:AA32"/>
    <mergeCell ref="AE34:AG34"/>
    <mergeCell ref="AH35:AI35"/>
    <mergeCell ref="Y35:AA35"/>
    <mergeCell ref="Y33:AA33"/>
    <mergeCell ref="M33:O33"/>
    <mergeCell ref="AB35:AD35"/>
    <mergeCell ref="AB34:AD34"/>
    <mergeCell ref="S34:U34"/>
    <mergeCell ref="P34:R34"/>
    <mergeCell ref="S35:U35"/>
    <mergeCell ref="V35:X35"/>
    <mergeCell ref="G33:K33"/>
    <mergeCell ref="G35:K35"/>
    <mergeCell ref="B33:F33"/>
    <mergeCell ref="G32:K32"/>
    <mergeCell ref="B29:F29"/>
    <mergeCell ref="B30:F30"/>
    <mergeCell ref="B35:F35"/>
    <mergeCell ref="G34:K34"/>
    <mergeCell ref="B32:F32"/>
    <mergeCell ref="M26:O26"/>
    <mergeCell ref="B26:F26"/>
    <mergeCell ref="M28:O28"/>
    <mergeCell ref="G31:K31"/>
    <mergeCell ref="G27:K27"/>
    <mergeCell ref="G28:K28"/>
    <mergeCell ref="B31:F31"/>
    <mergeCell ref="G29:K29"/>
    <mergeCell ref="G30:K30"/>
    <mergeCell ref="M29:O29"/>
    <mergeCell ref="L34:L35"/>
    <mergeCell ref="S26:U26"/>
    <mergeCell ref="S33:U33"/>
    <mergeCell ref="V33:X33"/>
    <mergeCell ref="L32:L33"/>
    <mergeCell ref="L26:L27"/>
    <mergeCell ref="M32:O32"/>
    <mergeCell ref="M27:O27"/>
    <mergeCell ref="L28:L29"/>
    <mergeCell ref="V28:X28"/>
    <mergeCell ref="M24:O24"/>
    <mergeCell ref="P24:R24"/>
    <mergeCell ref="B23:F23"/>
    <mergeCell ref="G24:K24"/>
    <mergeCell ref="L24:L25"/>
    <mergeCell ref="G25:K25"/>
    <mergeCell ref="B24:F24"/>
    <mergeCell ref="B25:F25"/>
    <mergeCell ref="P25:R25"/>
    <mergeCell ref="M25:O25"/>
    <mergeCell ref="G23:K23"/>
    <mergeCell ref="L22:L23"/>
    <mergeCell ref="C5:G5"/>
    <mergeCell ref="C6:G6"/>
    <mergeCell ref="G26:K26"/>
    <mergeCell ref="O7:V7"/>
    <mergeCell ref="M23:O23"/>
    <mergeCell ref="G18:K18"/>
    <mergeCell ref="C7:G7"/>
    <mergeCell ref="B15:F15"/>
    <mergeCell ref="H3:S3"/>
    <mergeCell ref="K5:L5"/>
    <mergeCell ref="B18:F18"/>
    <mergeCell ref="L16:L17"/>
    <mergeCell ref="G15:K15"/>
    <mergeCell ref="G16:K16"/>
    <mergeCell ref="S15:U15"/>
    <mergeCell ref="M17:O17"/>
    <mergeCell ref="B16:F16"/>
    <mergeCell ref="B14:F14"/>
    <mergeCell ref="Y27:AA27"/>
    <mergeCell ref="S23:U23"/>
    <mergeCell ref="V25:X25"/>
    <mergeCell ref="S24:U24"/>
    <mergeCell ref="V24:X24"/>
    <mergeCell ref="V27:X27"/>
    <mergeCell ref="V23:X23"/>
    <mergeCell ref="AH6:AI6"/>
    <mergeCell ref="AH5:AI5"/>
    <mergeCell ref="AH19:AI19"/>
    <mergeCell ref="AB29:AD29"/>
    <mergeCell ref="AE23:AG23"/>
    <mergeCell ref="AE18:AG18"/>
    <mergeCell ref="AB19:AD19"/>
    <mergeCell ref="AE20:AG20"/>
    <mergeCell ref="AE15:AG15"/>
    <mergeCell ref="AH13:AI13"/>
    <mergeCell ref="AI2:AI3"/>
    <mergeCell ref="W7:AB7"/>
    <mergeCell ref="AH16:AI16"/>
    <mergeCell ref="AE16:AG16"/>
    <mergeCell ref="AH7:AI7"/>
    <mergeCell ref="AH11:AI11"/>
    <mergeCell ref="AH12:AI12"/>
    <mergeCell ref="AH10:AI10"/>
    <mergeCell ref="AH2:AH4"/>
    <mergeCell ref="B12:AG13"/>
    <mergeCell ref="V15:X15"/>
    <mergeCell ref="V16:X16"/>
    <mergeCell ref="B2:C2"/>
    <mergeCell ref="AC6:AG6"/>
    <mergeCell ref="H4:S4"/>
    <mergeCell ref="V2:Y4"/>
    <mergeCell ref="AC4:AG4"/>
    <mergeCell ref="AC7:AG7"/>
    <mergeCell ref="AC5:AG5"/>
    <mergeCell ref="B3:G4"/>
    <mergeCell ref="AC2:AG3"/>
    <mergeCell ref="K7:L7"/>
    <mergeCell ref="H2:S2"/>
    <mergeCell ref="V34:X34"/>
    <mergeCell ref="B27:F27"/>
    <mergeCell ref="B28:F28"/>
    <mergeCell ref="B34:F34"/>
    <mergeCell ref="S31:U31"/>
    <mergeCell ref="V31:X31"/>
    <mergeCell ref="V30:X30"/>
    <mergeCell ref="V32:X32"/>
    <mergeCell ref="S30:U30"/>
    <mergeCell ref="K6:L6"/>
    <mergeCell ref="O6:V6"/>
    <mergeCell ref="Z4:AB4"/>
    <mergeCell ref="T2:U4"/>
    <mergeCell ref="W6:AB6"/>
    <mergeCell ref="Z2:AB3"/>
    <mergeCell ref="O5:AB5"/>
    <mergeCell ref="Y15:AA15"/>
  </mergeCells>
  <printOptions/>
  <pageMargins left="0.5118110236220472" right="0.31496062992125984" top="0.4724409448818898" bottom="0.1968503937007874" header="0.1968503937007874" footer="0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雅己 平木</cp:lastModifiedBy>
  <cp:lastPrinted>2024-04-16T07:49:21Z</cp:lastPrinted>
  <dcterms:created xsi:type="dcterms:W3CDTF">2009-04-20T03:35:26Z</dcterms:created>
  <dcterms:modified xsi:type="dcterms:W3CDTF">2024-06-28T08:16:03Z</dcterms:modified>
  <cp:category/>
  <cp:version/>
  <cp:contentType/>
  <cp:contentStatus/>
</cp:coreProperties>
</file>